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iocesedemontreal-my.sharepoint.com/personal/ctanguay_diocesemontreal_org/Documents/Bureau/Communication DSAF 2024/Rapport financier 2025/"/>
    </mc:Choice>
  </mc:AlternateContent>
  <xr:revisionPtr revIDLastSave="1" documentId="8_{35E6CD3D-BB49-49EE-BA4F-C3870B942383}" xr6:coauthVersionLast="47" xr6:coauthVersionMax="47" xr10:uidLastSave="{98623D0D-1CBF-410B-BB2B-537D75012F28}"/>
  <bookViews>
    <workbookView xWindow="-108" yWindow="-108" windowWidth="23256" windowHeight="12576" tabRatio="922" xr2:uid="{00000000-000D-0000-FFFF-FFFF00000000}"/>
  </bookViews>
  <sheets>
    <sheet name="1-Présentation" sheetId="11" r:id="rId1"/>
    <sheet name=" 2-Équipe" sheetId="1" r:id="rId2"/>
    <sheet name="3-Infos" sheetId="8" r:id="rId3"/>
    <sheet name="4-BILAN" sheetId="2" r:id="rId4"/>
    <sheet name="5-REVENUS" sheetId="10" r:id="rId5"/>
    <sheet name="6-DÉPENSES" sheetId="4" r:id="rId6"/>
    <sheet name="7-Vérif. R - D" sheetId="3" r:id="rId7"/>
    <sheet name="8-Contribution Diocésaine" sheetId="12" r:id="rId8"/>
    <sheet name="9-Rapport des messes à célèbrer" sheetId="13" r:id="rId9"/>
    <sheet name="10-Suivi dons dédiés" sheetId="18" r:id="rId10"/>
    <sheet name="12-Configuration informatique" sheetId="14" r:id="rId11"/>
  </sheets>
  <definedNames>
    <definedName name="a">#REF!</definedName>
    <definedName name="_xlnm.Print_Area" localSheetId="1">' 2-Équipe'!$A$1:$H$32</definedName>
    <definedName name="_xlnm.Print_Area" localSheetId="0">'1-Présentation'!$A$1:$L$51</definedName>
    <definedName name="_xlnm.Print_Area" localSheetId="2">'3-Infos'!$A$1:$H$59</definedName>
    <definedName name="_xlnm.Print_Area" localSheetId="3">'4-BILAN'!$A$1:$I$81</definedName>
    <definedName name="_xlnm.Print_Area" localSheetId="4">'5-REVENUS'!$A$1:$K$60</definedName>
    <definedName name="_xlnm.Print_Area" localSheetId="5">'6-DÉPENSES'!$A$1:$J$85</definedName>
    <definedName name="_xlnm.Print_Area" localSheetId="6">'7-Vérif. R - D'!$A$1:$J$56</definedName>
    <definedName name="_xlnm.Print_Area" localSheetId="7">'8-Contribution Diocésaine'!$A$1:$W$71</definedName>
    <definedName name="_xlnm.Print_Area" localSheetId="8">'9-Rapport des messes à célèbrer'!$A$2:$T$51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46" i="2" s="1"/>
  <c r="S53" i="12"/>
  <c r="S51" i="12"/>
  <c r="P25" i="12"/>
  <c r="S25" i="12" s="1"/>
  <c r="P23" i="12"/>
  <c r="S23" i="12" s="1"/>
  <c r="J51" i="18"/>
  <c r="J3" i="18"/>
  <c r="H29" i="10"/>
  <c r="P24" i="12"/>
  <c r="S24" i="12" s="1"/>
  <c r="G62" i="4"/>
  <c r="P15" i="12"/>
  <c r="S15" i="12" s="1"/>
  <c r="P14" i="12"/>
  <c r="P13" i="12"/>
  <c r="S13" i="12" s="1"/>
  <c r="H16" i="2"/>
  <c r="G26" i="3" s="1"/>
  <c r="F16" i="2"/>
  <c r="G50" i="3" s="1"/>
  <c r="J58" i="10"/>
  <c r="CK2" i="14"/>
  <c r="BU2" i="14"/>
  <c r="Z2" i="14"/>
  <c r="G42" i="3"/>
  <c r="E42" i="3"/>
  <c r="I82" i="4"/>
  <c r="I76" i="4"/>
  <c r="I67" i="4"/>
  <c r="I62" i="4"/>
  <c r="I55" i="4"/>
  <c r="I46" i="4"/>
  <c r="I34" i="4"/>
  <c r="I27" i="4"/>
  <c r="I17" i="4"/>
  <c r="G82" i="4"/>
  <c r="G76" i="4"/>
  <c r="G67" i="4"/>
  <c r="G55" i="4"/>
  <c r="G46" i="4"/>
  <c r="G34" i="4"/>
  <c r="G27" i="4"/>
  <c r="G17" i="4"/>
  <c r="J41" i="10"/>
  <c r="H41" i="10"/>
  <c r="H36" i="10"/>
  <c r="J36" i="10"/>
  <c r="J29" i="10"/>
  <c r="J23" i="10"/>
  <c r="H23" i="10"/>
  <c r="H59" i="12"/>
  <c r="H57" i="12"/>
  <c r="G44" i="3"/>
  <c r="G35" i="3"/>
  <c r="E35" i="3"/>
  <c r="E15" i="3"/>
  <c r="G15" i="3"/>
  <c r="E44" i="3"/>
  <c r="J29" i="18"/>
  <c r="G79" i="4" s="1"/>
  <c r="J15" i="18"/>
  <c r="DL2" i="14"/>
  <c r="DJ2" i="14"/>
  <c r="DI2" i="14"/>
  <c r="DH2" i="14"/>
  <c r="DG2" i="14"/>
  <c r="DF2" i="14"/>
  <c r="DE2" i="14"/>
  <c r="DD2" i="14"/>
  <c r="CY2" i="14"/>
  <c r="DC2" i="14"/>
  <c r="DB2" i="14"/>
  <c r="DA2" i="14"/>
  <c r="CZ2" i="14"/>
  <c r="CX2" i="14"/>
  <c r="CW2" i="14"/>
  <c r="CV2" i="14"/>
  <c r="CU2" i="14"/>
  <c r="CT2" i="14"/>
  <c r="CS2" i="14"/>
  <c r="CR2" i="14"/>
  <c r="CQ2" i="14"/>
  <c r="CP2" i="14"/>
  <c r="CO2" i="14"/>
  <c r="CN2" i="14"/>
  <c r="CM2" i="14"/>
  <c r="CL2" i="14"/>
  <c r="CJ2" i="14"/>
  <c r="CI2" i="14"/>
  <c r="CH2" i="14"/>
  <c r="CG2" i="14"/>
  <c r="CF2" i="14"/>
  <c r="CE2" i="14"/>
  <c r="CD2" i="14"/>
  <c r="CC2" i="14"/>
  <c r="CB2" i="14"/>
  <c r="CA2" i="14"/>
  <c r="BZ2" i="14"/>
  <c r="BY2" i="14"/>
  <c r="BX2" i="14"/>
  <c r="BW2" i="14"/>
  <c r="BV2" i="14"/>
  <c r="BT2" i="14"/>
  <c r="BS2" i="14"/>
  <c r="BR2" i="14"/>
  <c r="BQ2" i="14"/>
  <c r="BP2" i="14"/>
  <c r="BO2" i="14"/>
  <c r="BN2" i="14"/>
  <c r="BM2" i="14"/>
  <c r="BL2" i="14"/>
  <c r="BK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H2" i="14"/>
  <c r="AG2" i="14"/>
  <c r="AF2" i="14"/>
  <c r="AD2" i="14"/>
  <c r="AC2" i="14"/>
  <c r="AB2" i="14"/>
  <c r="Y2" i="14"/>
  <c r="X2" i="14"/>
  <c r="W2" i="14"/>
  <c r="V2" i="14"/>
  <c r="T2" i="14"/>
  <c r="S2" i="14"/>
  <c r="R2" i="14"/>
  <c r="Q2" i="14"/>
  <c r="P2" i="14"/>
  <c r="O2" i="14"/>
  <c r="N2" i="14"/>
  <c r="M2" i="14"/>
  <c r="L2" i="14"/>
  <c r="K2" i="14"/>
  <c r="J2" i="14"/>
  <c r="I2" i="14"/>
  <c r="G2" i="14"/>
  <c r="F2" i="14"/>
  <c r="E2" i="14"/>
  <c r="D2" i="14"/>
  <c r="C2" i="14"/>
  <c r="B2" i="14"/>
  <c r="A2" i="14"/>
  <c r="P49" i="12"/>
  <c r="S49" i="12"/>
  <c r="S37" i="12"/>
  <c r="S14" i="12"/>
  <c r="I39" i="10"/>
  <c r="H69" i="4"/>
  <c r="G43" i="3"/>
  <c r="G41" i="3"/>
  <c r="G40" i="3"/>
  <c r="G39" i="3"/>
  <c r="G38" i="3"/>
  <c r="I38" i="3" s="1"/>
  <c r="G37" i="3"/>
  <c r="G36" i="3"/>
  <c r="E43" i="3"/>
  <c r="E41" i="3"/>
  <c r="E40" i="3"/>
  <c r="I40" i="3" s="1"/>
  <c r="E39" i="3"/>
  <c r="E38" i="3"/>
  <c r="E37" i="3"/>
  <c r="E36" i="3"/>
  <c r="I36" i="3" s="1"/>
  <c r="G21" i="3"/>
  <c r="G16" i="3"/>
  <c r="G17" i="3"/>
  <c r="E21" i="3"/>
  <c r="I21" i="3" s="1"/>
  <c r="E17" i="3"/>
  <c r="E16" i="3"/>
  <c r="I16" i="3" s="1"/>
  <c r="H70" i="2"/>
  <c r="F70" i="2"/>
  <c r="H32" i="2"/>
  <c r="G19" i="3" s="1"/>
  <c r="F32" i="2"/>
  <c r="E19" i="3" s="1"/>
  <c r="A7" i="13"/>
  <c r="T6" i="13"/>
  <c r="G43" i="13" s="1"/>
  <c r="S25" i="13"/>
  <c r="O38" i="13"/>
  <c r="A2" i="4"/>
  <c r="A2" i="10"/>
  <c r="A2" i="2"/>
  <c r="A2" i="8"/>
  <c r="A3" i="1"/>
  <c r="H44" i="4"/>
  <c r="H53" i="4"/>
  <c r="H80" i="4"/>
  <c r="H74" i="4"/>
  <c r="H15" i="4"/>
  <c r="H25" i="4"/>
  <c r="H32" i="4"/>
  <c r="H65" i="4"/>
  <c r="E58" i="8"/>
  <c r="T2" i="12"/>
  <c r="H63" i="12" s="1"/>
  <c r="B3" i="12"/>
  <c r="E50" i="3"/>
  <c r="E26" i="3"/>
  <c r="F4" i="4"/>
  <c r="G5" i="4" s="1"/>
  <c r="I5" i="4" s="1"/>
  <c r="F4" i="10"/>
  <c r="H5" i="10" s="1"/>
  <c r="J5" i="10" s="1"/>
  <c r="E77" i="2"/>
  <c r="E4" i="2"/>
  <c r="F7" i="2" s="1"/>
  <c r="H7" i="2" s="1"/>
  <c r="E9" i="3"/>
  <c r="A2" i="3"/>
  <c r="F44" i="8"/>
  <c r="DK2" i="14"/>
  <c r="H46" i="2"/>
  <c r="G20" i="3" s="1"/>
  <c r="U2" i="14"/>
  <c r="AE2" i="14"/>
  <c r="BJ2" i="14"/>
  <c r="I17" i="3" l="1"/>
  <c r="I39" i="3"/>
  <c r="I43" i="3"/>
  <c r="H45" i="10"/>
  <c r="I41" i="3"/>
  <c r="I42" i="3"/>
  <c r="E21" i="13"/>
  <c r="F40" i="13"/>
  <c r="I19" i="3"/>
  <c r="I44" i="3"/>
  <c r="I37" i="3"/>
  <c r="I35" i="3"/>
  <c r="I15" i="3"/>
  <c r="DP2" i="14"/>
  <c r="I84" i="4"/>
  <c r="G84" i="4"/>
  <c r="G31" i="3" s="1"/>
  <c r="DO2" i="14"/>
  <c r="J59" i="10"/>
  <c r="E20" i="3"/>
  <c r="I20" i="3" s="1"/>
  <c r="I62" i="12"/>
  <c r="H67" i="12"/>
  <c r="H65" i="12"/>
  <c r="K36" i="13"/>
  <c r="J17" i="18" l="1"/>
  <c r="F31" i="18" s="1"/>
  <c r="H58" i="10"/>
  <c r="H59" i="10" s="1"/>
  <c r="S6" i="12" s="1"/>
  <c r="P16" i="12"/>
  <c r="S16" i="12" s="1"/>
  <c r="S28" i="12" s="1"/>
  <c r="H75" i="2"/>
  <c r="H2" i="14"/>
  <c r="DM2" i="14" s="1"/>
  <c r="G18" i="3"/>
  <c r="H24" i="2"/>
  <c r="H48" i="2" s="1"/>
  <c r="S30" i="12" l="1"/>
  <c r="S39" i="12" s="1"/>
  <c r="P46" i="12" s="1"/>
  <c r="S46" i="12" s="1"/>
  <c r="F75" i="2"/>
  <c r="G12" i="3"/>
  <c r="H63" i="2"/>
  <c r="G34" i="3" l="1"/>
  <c r="AA2" i="14"/>
  <c r="DN2" i="14" s="1"/>
  <c r="G45" i="3" l="1"/>
  <c r="AJ2" i="14"/>
  <c r="J55" i="18"/>
  <c r="F74" i="2" l="1"/>
  <c r="E45" i="3" s="1"/>
  <c r="I45" i="3" s="1"/>
  <c r="AI2" i="14" l="1"/>
  <c r="H77" i="2"/>
  <c r="F73" i="2" s="1"/>
  <c r="S57" i="12"/>
  <c r="F57" i="2" s="1"/>
  <c r="H80" i="2" l="1"/>
  <c r="F77" i="2"/>
  <c r="Q62" i="12"/>
  <c r="Q67" i="12" s="1"/>
  <c r="S59" i="12"/>
  <c r="F21" i="2" s="1"/>
  <c r="F24" i="2" l="1"/>
  <c r="F48" i="2" s="1"/>
  <c r="E18" i="3"/>
  <c r="I18" i="3" s="1"/>
  <c r="Q65" i="12"/>
  <c r="E34" i="3"/>
  <c r="I34" i="3" s="1"/>
  <c r="F63" i="2"/>
  <c r="F80" i="2" s="1"/>
  <c r="G48" i="3" l="1"/>
  <c r="G52" i="3" s="1"/>
  <c r="H45" i="3"/>
  <c r="G24" i="3"/>
  <c r="G28" i="3" s="1"/>
  <c r="H21" i="3"/>
  <c r="G55" i="3" l="1"/>
</calcChain>
</file>

<file path=xl/sharedStrings.xml><?xml version="1.0" encoding="utf-8"?>
<sst xmlns="http://schemas.openxmlformats.org/spreadsheetml/2006/main" count="659" uniqueCount="496">
  <si>
    <t>NOM</t>
  </si>
  <si>
    <t>TÉLÉPHONE</t>
  </si>
  <si>
    <t>FIN DE MANDAT</t>
  </si>
  <si>
    <t>OCCUPATION</t>
  </si>
  <si>
    <t>FONCTION À LA PAROISSE</t>
  </si>
  <si>
    <t>COURRIEL</t>
  </si>
  <si>
    <t>Numéro de téléphone</t>
  </si>
  <si>
    <t>Adresse</t>
  </si>
  <si>
    <t>Occupation permanente</t>
  </si>
  <si>
    <t>Année de fin de mandat</t>
  </si>
  <si>
    <t>1.</t>
  </si>
  <si>
    <t>2.</t>
  </si>
  <si>
    <t>3.</t>
  </si>
  <si>
    <t>4.</t>
  </si>
  <si>
    <t>5.</t>
  </si>
  <si>
    <t>6.</t>
  </si>
  <si>
    <t>Secrétaire / Trésorier</t>
  </si>
  <si>
    <t>RAPPORT  ANNUEL</t>
  </si>
  <si>
    <t xml:space="preserve">adoptés à l'assemblée de Fabrique tenue le </t>
  </si>
  <si>
    <t>RENSEIGNEMENTS  GÉNÉRAUX</t>
  </si>
  <si>
    <t>Personne à contacter pour information sur les états financiers</t>
  </si>
  <si>
    <t>Nombre de ménages catholiques dans la paroisse :</t>
  </si>
  <si>
    <t>Numéro d'accréditation</t>
  </si>
  <si>
    <t>pour fin de reçus d'impôt :</t>
  </si>
  <si>
    <t xml:space="preserve">Numéro de compte de </t>
  </si>
  <si>
    <t>remboursement de la TPS :</t>
  </si>
  <si>
    <t>7.</t>
  </si>
  <si>
    <t>8.</t>
  </si>
  <si>
    <t>Numéro d'immatriculation :</t>
  </si>
  <si>
    <t>9.</t>
  </si>
  <si>
    <t>Numéro de C.S.S.T. :</t>
  </si>
  <si>
    <t>Numéro de compte de</t>
  </si>
  <si>
    <t>remboursement de la TVQ :</t>
  </si>
  <si>
    <t>10.</t>
  </si>
  <si>
    <t>Numéro d'entreprise (NE) :</t>
  </si>
  <si>
    <t>LA  FABRIQUE  DE  LA  PAROISSE  DE</t>
  </si>
  <si>
    <t>LA FABRIQUE DE LA PAROISSE DE</t>
  </si>
  <si>
    <t>ACTIF</t>
  </si>
  <si>
    <t>DISPONIBILITÉ</t>
  </si>
  <si>
    <t xml:space="preserve"> </t>
  </si>
  <si>
    <t>Caisse et banque</t>
  </si>
  <si>
    <t>Compte de messes</t>
  </si>
  <si>
    <t>Autres comptes de banques</t>
  </si>
  <si>
    <t>Comptes à recevoir</t>
  </si>
  <si>
    <t>TPS à recevoir</t>
  </si>
  <si>
    <t>TVQ à recevoir</t>
  </si>
  <si>
    <t>PLACEMENTS</t>
  </si>
  <si>
    <t>Obligations</t>
  </si>
  <si>
    <t>Certificats de dépôts</t>
  </si>
  <si>
    <t>Autres placements</t>
  </si>
  <si>
    <t>Autres (si requis)</t>
  </si>
  <si>
    <t>Terrain</t>
  </si>
  <si>
    <t>Bâtiments :  Église</t>
  </si>
  <si>
    <t xml:space="preserve">                    Presbytère et autres immeubles</t>
  </si>
  <si>
    <t>Ameublement :  Église</t>
  </si>
  <si>
    <t>Orgues et cloches</t>
  </si>
  <si>
    <t>Outillage d'entretien</t>
  </si>
  <si>
    <t>Autres</t>
  </si>
  <si>
    <t>TOTAL DE L'ACTIF</t>
  </si>
  <si>
    <t>PASSIF</t>
  </si>
  <si>
    <t>EXIGIBILITÉ</t>
  </si>
  <si>
    <t>Frais courus</t>
  </si>
  <si>
    <t>Messes à célébrer</t>
  </si>
  <si>
    <t>EMPRUNTS À LONG TERME</t>
  </si>
  <si>
    <t>Emprunt d'une institution financière - long terme</t>
  </si>
  <si>
    <t>Autres emprunts</t>
  </si>
  <si>
    <t>AVOIR NET</t>
  </si>
  <si>
    <t>TOTAL DU PASSIF ET DE L'AVOIR NET</t>
  </si>
  <si>
    <t>REVENUS DE NATURE RELIGIEUSE</t>
  </si>
  <si>
    <t>Quêtes pour la paroisse</t>
  </si>
  <si>
    <t>Quêtes commandées par le diocèse pour d'autres organismes</t>
  </si>
  <si>
    <t>Dîme et Offrande annuelle</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</si>
  <si>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</si>
  <si>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</si>
  <si>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</si>
  <si>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</si>
  <si>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</si>
  <si>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</si>
  <si>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</si>
  <si>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</si>
  <si>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</si>
  <si>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</si>
  <si>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</si>
  <si>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</si>
  <si>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</si>
  <si>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</si>
  <si>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</si>
  <si>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</si>
  <si>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</si>
  <si>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</si>
  <si>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</si>
  <si>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</si>
  <si>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</si>
  <si>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</si>
  <si>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</si>
  <si>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REVENUS FINANCIERS</t>
  </si>
  <si>
    <t xml:space="preserve">  </t>
  </si>
  <si>
    <t>Intérêts perçus</t>
  </si>
  <si>
    <t>AUTRES REVENUS</t>
  </si>
  <si>
    <t xml:space="preserve">Subventions salariales de "l'Oeuvre des Vocations" </t>
  </si>
  <si>
    <t xml:space="preserve">Subventions reliées aux ententes gouvernementales sur les </t>
  </si>
  <si>
    <t>TOTAL DES REVENUS</t>
  </si>
  <si>
    <t>AUTRES ENTRÉES DE FONDS</t>
  </si>
  <si>
    <t>Autres encaissements</t>
  </si>
  <si>
    <t>PERSONNEL</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</si>
  <si>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</si>
  <si>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</si>
  <si>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</si>
  <si>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</si>
  <si>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</si>
  <si>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</si>
  <si>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</si>
  <si>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</si>
  <si>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</si>
  <si>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</si>
  <si>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</si>
  <si>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</si>
  <si>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</si>
  <si>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</si>
  <si>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</si>
  <si>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</si>
  <si>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</si>
  <si>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</si>
  <si>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</si>
  <si>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</si>
  <si>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</si>
  <si>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</si>
  <si>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</si>
  <si>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</si>
  <si>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</si>
  <si>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</si>
  <si>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</si>
  <si>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</si>
  <si>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</si>
  <si>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</si>
  <si>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</si>
  <si>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</si>
  <si>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</si>
  <si>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</si>
  <si>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</si>
  <si>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</si>
  <si>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AUTRES SORTIES DE FONDS</t>
  </si>
  <si>
    <t>Autres déboursés</t>
  </si>
  <si>
    <r>
      <t>Frais reliés aux activités en :</t>
    </r>
    <r>
      <rPr>
        <sz val="11"/>
        <rFont val="Arial"/>
        <family val="2"/>
      </rPr>
      <t/>
    </r>
  </si>
  <si>
    <r>
      <t>REMBOURSEMENTS</t>
    </r>
    <r>
      <rPr>
        <sz val="9"/>
        <rFont val="Arial"/>
        <family val="2"/>
      </rPr>
      <t xml:space="preserve"> (autres que les salaires)</t>
    </r>
  </si>
  <si>
    <t>TOTAL DE TOUTES LES SORTIES DE FONDS</t>
  </si>
  <si>
    <t>ASSURANCES</t>
  </si>
  <si>
    <t>Prime</t>
  </si>
  <si>
    <t>Couverture</t>
  </si>
  <si>
    <t>Échéance</t>
  </si>
  <si>
    <t>Bâtiment (incluant ameublement fixe)</t>
  </si>
  <si>
    <t>Contenu général (ce qui est mobile)</t>
  </si>
  <si>
    <t>Grandes orgues</t>
  </si>
  <si>
    <t>Presbytère</t>
  </si>
  <si>
    <t>Civile</t>
  </si>
  <si>
    <t>Patronale</t>
  </si>
  <si>
    <t>Professionnelle et d'administrateurs</t>
  </si>
  <si>
    <t>Argent et valeurs</t>
  </si>
  <si>
    <t>Autres biens</t>
  </si>
  <si>
    <t>Compagnie d'assurance :</t>
  </si>
  <si>
    <t>spécifier</t>
  </si>
  <si>
    <t>Église :</t>
  </si>
  <si>
    <t>Presbytère :</t>
  </si>
  <si>
    <t>Désignation</t>
  </si>
  <si>
    <t>Valeur nominale</t>
  </si>
  <si>
    <t>Valeur aux livres</t>
  </si>
  <si>
    <t>Taux</t>
  </si>
  <si>
    <t>Nom des créanciers</t>
  </si>
  <si>
    <t>Montant</t>
  </si>
  <si>
    <t>Contribution du diocèse pour les R.S.E. / agents de pastorale</t>
  </si>
  <si>
    <r>
      <t xml:space="preserve">Remboursement de salaire par le cimetière </t>
    </r>
    <r>
      <rPr>
        <b/>
        <sz val="8"/>
        <color indexed="12"/>
        <rFont val="Arial"/>
        <family val="2"/>
      </rPr>
      <t>(joindre le détail)</t>
    </r>
  </si>
  <si>
    <t xml:space="preserve">CONTRIBUTION AU DIOCÈSE ET AUX ŒUVRES DIOCÉSAINES </t>
  </si>
  <si>
    <r>
      <t xml:space="preserve">Divers </t>
    </r>
    <r>
      <rPr>
        <b/>
        <sz val="8"/>
        <color indexed="12"/>
        <rFont val="Arial"/>
        <family val="2"/>
      </rPr>
      <t>(annexer une liste)</t>
    </r>
  </si>
  <si>
    <t>(joindre une liste séparée si espace insuffisant)</t>
  </si>
  <si>
    <t>TERRAIN :</t>
  </si>
  <si>
    <t>BÂTIMENTS :</t>
  </si>
  <si>
    <t>AUTRES :</t>
  </si>
  <si>
    <r>
      <t xml:space="preserve">Emprunt d'une institution financière </t>
    </r>
    <r>
      <rPr>
        <sz val="8"/>
        <rFont val="Arial"/>
        <family val="2"/>
      </rPr>
      <t>(incluant marge de crédit)</t>
    </r>
  </si>
  <si>
    <t>Emprunts du Fonds d'entraide... - court terme</t>
  </si>
  <si>
    <t>Emprunts du Fonds d'entraide... - long terme</t>
  </si>
  <si>
    <r>
      <t>INCENDIE</t>
    </r>
    <r>
      <rPr>
        <sz val="9"/>
        <rFont val="Arial"/>
        <family val="2"/>
      </rPr>
      <t xml:space="preserve"> :</t>
    </r>
  </si>
  <si>
    <r>
      <t>BRIS DE MACHINE</t>
    </r>
    <r>
      <rPr>
        <sz val="9"/>
        <rFont val="Arial"/>
        <family val="2"/>
      </rPr>
      <t xml:space="preserve"> : (Chaudières &amp; machinerie)</t>
    </r>
  </si>
  <si>
    <r>
      <t>RESPONSABILITÉ</t>
    </r>
    <r>
      <rPr>
        <sz val="9"/>
        <rFont val="Arial"/>
        <family val="2"/>
      </rPr>
      <t xml:space="preserve"> :</t>
    </r>
  </si>
  <si>
    <r>
      <t>VOL</t>
    </r>
    <r>
      <rPr>
        <sz val="9"/>
        <rFont val="Arial"/>
        <family val="2"/>
      </rPr>
      <t xml:space="preserve"> :</t>
    </r>
  </si>
  <si>
    <r>
      <t>AUTRES ASSURANCES</t>
    </r>
    <r>
      <rPr>
        <sz val="9"/>
        <rFont val="Arial"/>
        <family val="2"/>
      </rPr>
      <t xml:space="preserve"> :</t>
    </r>
  </si>
  <si>
    <t>(jj - mm - aaaa)</t>
  </si>
  <si>
    <r>
      <t>Échéance</t>
    </r>
    <r>
      <rPr>
        <b/>
        <sz val="8"/>
        <rFont val="Arial"/>
        <family val="2"/>
      </rPr>
      <t xml:space="preserve"> </t>
    </r>
    <r>
      <rPr>
        <sz val="8"/>
        <rFont val="Arial"/>
        <family val="2"/>
      </rPr>
      <t>(jj - mm - aaaa)</t>
    </r>
  </si>
  <si>
    <t>ÉVALUATION   MUNICIPALE</t>
  </si>
  <si>
    <t>LISTE   DES   PLACEMENTS</t>
  </si>
  <si>
    <r>
      <t xml:space="preserve">Président(e) d'assemblée nommé(e) par l'Archevêque </t>
    </r>
    <r>
      <rPr>
        <i/>
        <sz val="9"/>
        <color indexed="12"/>
        <rFont val="Arial"/>
        <family val="2"/>
      </rPr>
      <t>(si diffère du curé)</t>
    </r>
  </si>
  <si>
    <t>A.</t>
  </si>
  <si>
    <t>B.</t>
  </si>
  <si>
    <t xml:space="preserve">B. </t>
  </si>
  <si>
    <t>(obligations seulement)</t>
  </si>
  <si>
    <t>(marge de crédit, emprunt par billet ou autres)</t>
  </si>
  <si>
    <t>au niveau FÉDÉRAL</t>
  </si>
  <si>
    <t>au niveau PROVINCIAL</t>
  </si>
  <si>
    <t xml:space="preserve">Revenus des petits cimetières </t>
  </si>
  <si>
    <r>
      <t>Curé</t>
    </r>
    <r>
      <rPr>
        <sz val="10"/>
        <rFont val="Arial"/>
        <family val="2"/>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</si>
  <si>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r>
      <t>MARGUILLIERS - MARGUILLIÈRES</t>
    </r>
    <r>
      <rPr>
        <sz val="10"/>
        <rFont val="Arial"/>
        <family val="2"/>
      </rPr>
      <t xml:space="preserve"> </t>
    </r>
    <r>
      <rPr>
        <sz val="10"/>
        <color indexed="12"/>
        <rFont val="Arial"/>
        <family val="2"/>
      </rPr>
      <t>(pour les trois prochaines années)</t>
    </r>
  </si>
  <si>
    <t>Nombre d'heures travaillées sur une base annuelle</t>
  </si>
  <si>
    <t xml:space="preserve">La fabrique de la paroisse de  </t>
  </si>
  <si>
    <t xml:space="preserve">La fabrique de la paroisse de </t>
  </si>
  <si>
    <r>
      <t xml:space="preserve">BILAN </t>
    </r>
    <r>
      <rPr>
        <sz val="10"/>
        <rFont val="Arial"/>
        <family val="2"/>
      </rPr>
      <t>au 31 décembre</t>
    </r>
  </si>
  <si>
    <t xml:space="preserve">                          Presbytère et autres immeubles</t>
  </si>
  <si>
    <r>
      <t>moins</t>
    </r>
    <r>
      <rPr>
        <sz val="9"/>
        <rFont val="Arial"/>
        <family val="2"/>
      </rPr>
      <t xml:space="preserve"> : Amortissement cumulé</t>
    </r>
  </si>
  <si>
    <t>Solde au 1er janvier</t>
  </si>
  <si>
    <r>
      <t xml:space="preserve">Excédent ou (Déficit) de l'exercice </t>
    </r>
    <r>
      <rPr>
        <sz val="8"/>
        <color indexed="12"/>
        <rFont val="Arial"/>
        <family val="2"/>
      </rPr>
      <t xml:space="preserve">(différence entre </t>
    </r>
    <r>
      <rPr>
        <b/>
        <sz val="8"/>
        <color indexed="12"/>
        <rFont val="Arial"/>
        <family val="2"/>
      </rPr>
      <t>A</t>
    </r>
    <r>
      <rPr>
        <sz val="8"/>
        <color indexed="12"/>
        <rFont val="Arial"/>
        <family val="2"/>
      </rPr>
      <t xml:space="preserve"> et </t>
    </r>
    <r>
      <rPr>
        <b/>
        <sz val="8"/>
        <color indexed="12"/>
        <rFont val="Arial"/>
        <family val="2"/>
      </rPr>
      <t>B</t>
    </r>
    <r>
      <rPr>
        <sz val="8"/>
        <color indexed="12"/>
        <rFont val="Arial"/>
        <family val="2"/>
      </rPr>
      <t>)</t>
    </r>
  </si>
  <si>
    <r>
      <t>Total de l'</t>
    </r>
    <r>
      <rPr>
        <b/>
        <u/>
        <sz val="10"/>
        <rFont val="Arial"/>
        <family val="2"/>
      </rPr>
      <t>Avoir Net</t>
    </r>
    <r>
      <rPr>
        <b/>
        <sz val="10"/>
        <rFont val="Arial"/>
        <family val="2"/>
      </rPr>
      <t xml:space="preserve">, </t>
    </r>
    <r>
      <rPr>
        <sz val="10"/>
        <rFont val="Arial"/>
        <family val="2"/>
      </rPr>
      <t>soit le solde au 31 décembre</t>
    </r>
  </si>
  <si>
    <r>
      <t xml:space="preserve">IMMOBILISATIONS </t>
    </r>
    <r>
      <rPr>
        <sz val="9"/>
        <rFont val="Arial"/>
        <family val="2"/>
      </rPr>
      <t>(au coût)</t>
    </r>
  </si>
  <si>
    <r>
      <t>du 1</t>
    </r>
    <r>
      <rPr>
        <vertAlign val="superscript"/>
        <sz val="9"/>
        <rFont val="Arial"/>
        <family val="2"/>
      </rPr>
      <t>er</t>
    </r>
    <r>
      <rPr>
        <sz val="9"/>
        <rFont val="Arial"/>
        <family val="2"/>
      </rPr>
      <t xml:space="preserve"> janvier au 31 décembre</t>
    </r>
  </si>
  <si>
    <t>ÉTAT des REVENUS</t>
  </si>
  <si>
    <t>ÉTAT des DÉPENSES</t>
  </si>
  <si>
    <r>
      <t xml:space="preserve">Salaires bruts </t>
    </r>
    <r>
      <rPr>
        <b/>
        <sz val="9"/>
        <rFont val="Arial"/>
        <family val="2"/>
      </rPr>
      <t>(joindre le détail)</t>
    </r>
  </si>
  <si>
    <r>
      <t xml:space="preserve">Avantages sociaux - part employeur </t>
    </r>
    <r>
      <rPr>
        <b/>
        <sz val="9"/>
        <rFont val="Arial"/>
        <family val="2"/>
      </rPr>
      <t>(joindre le détail)</t>
    </r>
  </si>
  <si>
    <t>La fabrique de la paroisse de</t>
  </si>
  <si>
    <r>
      <t>LISTE   DES   EMPRUNTS</t>
    </r>
    <r>
      <rPr>
        <b/>
        <sz val="11"/>
        <rFont val="Arial"/>
        <family val="2"/>
      </rPr>
      <t xml:space="preserve"> </t>
    </r>
  </si>
  <si>
    <r>
      <t xml:space="preserve">Fonction </t>
    </r>
    <r>
      <rPr>
        <sz val="9"/>
        <rFont val="Arial"/>
        <family val="2"/>
      </rPr>
      <t>ou</t>
    </r>
    <r>
      <rPr>
        <b/>
        <sz val="9"/>
        <rFont val="Arial"/>
        <family val="2"/>
      </rPr>
      <t xml:space="preserve"> description du travail</t>
    </r>
  </si>
  <si>
    <t>Curé / Administrateur paroissial / Modérateur / Responsable</t>
  </si>
  <si>
    <t>de</t>
  </si>
  <si>
    <t xml:space="preserve">ÉTATS  FINANCIERS </t>
  </si>
  <si>
    <t xml:space="preserve">pour l'année terminée le 31 décembre </t>
  </si>
  <si>
    <t>SIGNATURES</t>
  </si>
  <si>
    <t>BÉNÉVOLE</t>
  </si>
  <si>
    <t>EMPLOYÉ</t>
  </si>
  <si>
    <t>Cocher SVP</t>
  </si>
  <si>
    <t>Nombre d'adultes assistant aux messes dominicales (moyenne) :</t>
  </si>
  <si>
    <r>
      <t>Le but principal de l'organisme est d'administrer des biens pour l'</t>
    </r>
    <r>
      <rPr>
        <i/>
        <sz val="10"/>
        <rFont val="Arial"/>
        <family val="2"/>
      </rPr>
      <t>exercice de la religion catholique romaine</t>
    </r>
    <r>
      <rPr>
        <sz val="10"/>
        <rFont val="Arial"/>
        <family val="2"/>
      </rPr>
      <t>.</t>
    </r>
  </si>
  <si>
    <r>
      <t xml:space="preserve">L'organisme a comme activités principales le </t>
    </r>
    <r>
      <rPr>
        <i/>
        <sz val="10"/>
        <rFont val="Arial"/>
        <family val="2"/>
      </rPr>
      <t>Culte</t>
    </r>
    <r>
      <rPr>
        <sz val="10"/>
        <rFont val="Arial"/>
        <family val="2"/>
      </rPr>
      <t xml:space="preserve"> et la </t>
    </r>
    <r>
      <rPr>
        <i/>
        <sz val="10"/>
        <rFont val="Arial"/>
        <family val="2"/>
      </rPr>
      <t>Pastorale</t>
    </r>
    <r>
      <rPr>
        <sz val="10"/>
        <rFont val="Arial"/>
        <family val="2"/>
      </rPr>
      <t>.</t>
    </r>
  </si>
  <si>
    <t>COORDONNÉES</t>
  </si>
  <si>
    <t>TÉLÉCOPIEUR</t>
  </si>
  <si>
    <t>SITE WEB</t>
  </si>
  <si>
    <r>
      <t xml:space="preserve">Salaire brut annuel </t>
    </r>
    <r>
      <rPr>
        <sz val="8"/>
        <rFont val="Arial"/>
        <family val="2"/>
      </rPr>
      <t>(approx.)</t>
    </r>
  </si>
  <si>
    <t>SOLDE en CAISSE et BANQUE au 31 DÉCEMBRE</t>
  </si>
  <si>
    <r>
      <t>du 1</t>
    </r>
    <r>
      <rPr>
        <vertAlign val="superscript"/>
        <sz val="9"/>
        <rFont val="Arial"/>
        <family val="2"/>
      </rPr>
      <t>er</t>
    </r>
    <r>
      <rPr>
        <sz val="9"/>
        <rFont val="Arial"/>
        <family val="2"/>
      </rPr>
      <t xml:space="preserve"> janvier au 31 décembre</t>
    </r>
  </si>
  <si>
    <t>ÉTAT de vérification des VARIATIONS des ENTRÉES et SORTIES de FONDS</t>
  </si>
  <si>
    <t>Année précédente</t>
  </si>
  <si>
    <t>Année courante</t>
  </si>
  <si>
    <t>Variations</t>
  </si>
  <si>
    <t xml:space="preserve">Comptes à recevoir </t>
  </si>
  <si>
    <r>
      <t>SOLDE en CAISSE et BANQUE au 1</t>
    </r>
    <r>
      <rPr>
        <b/>
        <i/>
        <vertAlign val="superscript"/>
        <sz val="10"/>
        <color indexed="12"/>
        <rFont val="Arial"/>
        <family val="2"/>
      </rPr>
      <t>ER</t>
    </r>
    <r>
      <rPr>
        <b/>
        <i/>
        <sz val="10"/>
        <color indexed="12"/>
        <rFont val="Arial"/>
        <family val="2"/>
      </rPr>
      <t xml:space="preserve"> JANVIER</t>
    </r>
  </si>
  <si>
    <t>TOTAL des VARIATIONS des ENTRÉES de FONDS</t>
  </si>
  <si>
    <t>I)</t>
  </si>
  <si>
    <t>II)</t>
  </si>
  <si>
    <t>I) - II)</t>
  </si>
  <si>
    <t>Si vous le désirez, vous pouvez remplir cette section pour fins de vérification personnelle</t>
  </si>
  <si>
    <t>Année</t>
  </si>
  <si>
    <t>A)</t>
  </si>
  <si>
    <r>
      <t>Moins</t>
    </r>
    <r>
      <rPr>
        <sz val="10"/>
        <rFont val="Arial"/>
        <family val="2"/>
      </rPr>
      <t xml:space="preserve"> exemptions pour :</t>
    </r>
  </si>
  <si>
    <t>Divers</t>
  </si>
  <si>
    <t>(spécifier)</t>
  </si>
  <si>
    <t>a.</t>
  </si>
  <si>
    <t>B)</t>
  </si>
  <si>
    <t>FONDS  CIMETIÈRE</t>
  </si>
  <si>
    <t>b.</t>
  </si>
  <si>
    <t>CALCUL  DE  LA  CONTRIBUTION  DIOCÉSAINE</t>
  </si>
  <si>
    <t>x</t>
  </si>
  <si>
    <t>=</t>
  </si>
  <si>
    <r>
      <t>Moins</t>
    </r>
    <r>
      <rPr>
        <sz val="10"/>
        <rFont val="Arial"/>
        <family val="2"/>
      </rPr>
      <t xml:space="preserve"> montant payé par versements</t>
    </r>
  </si>
  <si>
    <t>Date :</t>
  </si>
  <si>
    <r>
      <t xml:space="preserve">Quêtes remboursées </t>
    </r>
    <r>
      <rPr>
        <sz val="8"/>
        <rFont val="Arial"/>
        <family val="2"/>
      </rPr>
      <t>(si incluses dans revenus)</t>
    </r>
  </si>
  <si>
    <r>
      <t>Moins</t>
    </r>
    <r>
      <rPr>
        <sz val="10"/>
        <rFont val="Arial"/>
        <family val="2"/>
      </rPr>
      <t xml:space="preserve"> les déboursés </t>
    </r>
    <r>
      <rPr>
        <sz val="8"/>
        <rFont val="Arial"/>
        <family val="2"/>
      </rPr>
      <t>(sans inclure le paiement de la contribution diocésaine)</t>
    </r>
  </si>
  <si>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</si>
  <si>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r>
      <t>Signature</t>
    </r>
    <r>
      <rPr>
        <b/>
        <sz val="10"/>
        <rFont val="Arial"/>
        <family val="2"/>
      </rPr>
      <t xml:space="preserve"> </t>
    </r>
    <r>
      <rPr>
        <sz val="10"/>
        <rFont val="Arial"/>
        <family val="2"/>
      </rPr>
      <t xml:space="preserve">du </t>
    </r>
    <r>
      <rPr>
        <b/>
        <sz val="10"/>
        <rFont val="Arial"/>
        <family val="2"/>
      </rPr>
      <t xml:space="preserve">CURÉ : </t>
    </r>
  </si>
  <si>
    <t>101-4</t>
  </si>
  <si>
    <t xml:space="preserve">TPS à recevoir </t>
  </si>
  <si>
    <t xml:space="preserve">TVQ à recevoir </t>
  </si>
  <si>
    <t>Obligations / Certificats de dépôts / Placements</t>
  </si>
  <si>
    <t>Immobilisations</t>
  </si>
  <si>
    <t>Emprunts du Fonds d'entraide - court terme</t>
  </si>
  <si>
    <t>Emprunts du Fonds d'entraide - long terme</t>
  </si>
  <si>
    <t>151-4</t>
  </si>
  <si>
    <t>171-189</t>
  </si>
  <si>
    <t>POSTE</t>
  </si>
  <si>
    <t>Emprunt d'une institution financière - court terme</t>
  </si>
  <si>
    <t xml:space="preserve">     VÉRIFICATION  (Le résultat doit être NUL, ie. égal à ZÉRO)</t>
  </si>
  <si>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</si>
  <si>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</si>
  <si>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t>Autres (spécifier)</t>
  </si>
  <si>
    <t>RENSEIGNEMENTS  COMPTABLES</t>
  </si>
  <si>
    <t xml:space="preserve"> - Méthode comptable utilisée : </t>
  </si>
  <si>
    <t xml:space="preserve"> - Logiciel comptable utilisé :</t>
  </si>
  <si>
    <t xml:space="preserve"> - Comptabilité manuelle :</t>
  </si>
  <si>
    <r>
      <t xml:space="preserve">Président(e) d'assemblée </t>
    </r>
    <r>
      <rPr>
        <b/>
        <i/>
        <sz val="9"/>
        <rFont val="Arial"/>
        <family val="2"/>
      </rPr>
      <t>(si diffère du curé)</t>
    </r>
  </si>
  <si>
    <r>
      <t xml:space="preserve">Entretien (incluant réparations mineures et </t>
    </r>
    <r>
      <rPr>
        <b/>
        <sz val="9"/>
        <color indexed="10"/>
        <rFont val="Arial"/>
        <family val="2"/>
      </rPr>
      <t>frais de loyer)</t>
    </r>
  </si>
  <si>
    <r>
      <t xml:space="preserve">PERSONNEL </t>
    </r>
    <r>
      <rPr>
        <sz val="9"/>
        <color indexed="12"/>
        <rFont val="Arial"/>
        <family val="2"/>
      </rPr>
      <t xml:space="preserve">(employé(es) à temps plein, temps partiel ou ponctuel / occasionnel) </t>
    </r>
    <r>
      <rPr>
        <sz val="8"/>
        <color indexed="10"/>
        <rFont val="Arial"/>
        <family val="2"/>
      </rPr>
      <t>*Joindre une liste séparée si espace insuffisant*</t>
    </r>
  </si>
  <si>
    <t xml:space="preserve">                                                     </t>
  </si>
  <si>
    <t xml:space="preserve">    (si OUI, veuillez Cocher SVP)</t>
  </si>
  <si>
    <t>Nom &amp;                             Courriel (@)</t>
  </si>
  <si>
    <t>@</t>
  </si>
  <si>
    <t>Code postal</t>
  </si>
  <si>
    <t xml:space="preserve">      Nom</t>
  </si>
  <si>
    <t xml:space="preserve">    ou du "Diocesan Priesthood Guild of Montréal"</t>
  </si>
  <si>
    <r>
      <t xml:space="preserve">Fabrique </t>
    </r>
    <r>
      <rPr>
        <sz val="10"/>
        <rFont val="Arial"/>
        <family val="2"/>
      </rPr>
      <t>ou</t>
    </r>
    <r>
      <rPr>
        <sz val="11"/>
        <rFont val="Arial"/>
        <family val="2"/>
      </rPr>
      <t xml:space="preserve"> Mission :</t>
    </r>
  </si>
  <si>
    <t>Signature du CURÉ :</t>
  </si>
  <si>
    <t>P.S. :</t>
  </si>
  <si>
    <r>
      <t>CÉLÉBRER</t>
    </r>
    <r>
      <rPr>
        <sz val="11"/>
        <rFont val="Arial"/>
        <family val="2"/>
      </rPr>
      <t>" sont insuffisantes, expliquez pourquoi ?</t>
    </r>
  </si>
  <si>
    <r>
      <t>, les sommes d'argent nécessaires pour acquitter les "</t>
    </r>
    <r>
      <rPr>
        <u/>
        <sz val="10"/>
        <rFont val="Arial"/>
        <family val="2"/>
      </rPr>
      <t>MESSES À</t>
    </r>
  </si>
  <si>
    <r>
      <t>Si</t>
    </r>
    <r>
      <rPr>
        <sz val="11"/>
        <rFont val="Arial"/>
        <family val="2"/>
      </rPr>
      <t>, au 31 décembre</t>
    </r>
  </si>
  <si>
    <t>C)</t>
  </si>
  <si>
    <r>
      <t xml:space="preserve">, le solde des </t>
    </r>
    <r>
      <rPr>
        <u/>
        <sz val="11"/>
        <rFont val="Arial"/>
        <family val="2"/>
      </rPr>
      <t>pré-arrangements funéraires</t>
    </r>
    <r>
      <rPr>
        <sz val="11"/>
        <rFont val="Arial"/>
        <family val="2"/>
      </rPr>
      <t xml:space="preserve"> s'élevait à :</t>
    </r>
  </si>
  <si>
    <t xml:space="preserve">Au 31 décembre </t>
  </si>
  <si>
    <t>Nombre de messes :</t>
  </si>
  <si>
    <r>
      <t>, combien y a-t-il de "</t>
    </r>
    <r>
      <rPr>
        <u/>
        <sz val="10"/>
        <rFont val="Arial"/>
        <family val="2"/>
      </rPr>
      <t>MESSES À CÉLÉBRER</t>
    </r>
    <r>
      <rPr>
        <sz val="11"/>
        <rFont val="Arial"/>
        <family val="2"/>
      </rPr>
      <t>" ?</t>
    </r>
  </si>
  <si>
    <t xml:space="preserve">Selon votre inventaire au 31 décembre </t>
  </si>
  <si>
    <t xml:space="preserve">     indiquez le nombre :</t>
  </si>
  <si>
    <t>Plus d'une fois par année</t>
  </si>
  <si>
    <t>b)</t>
  </si>
  <si>
    <t>Une fois par année</t>
  </si>
  <si>
    <t>a)</t>
  </si>
  <si>
    <t>(veuillez cocher)</t>
  </si>
  <si>
    <r>
      <t xml:space="preserve">À quelle fréquence, prenez-vous un inventaire des </t>
    </r>
    <r>
      <rPr>
        <u/>
        <sz val="11"/>
        <rFont val="Arial"/>
        <family val="2"/>
      </rPr>
      <t>messes annoncées</t>
    </r>
    <r>
      <rPr>
        <sz val="11"/>
        <rFont val="Arial"/>
        <family val="2"/>
      </rPr>
      <t xml:space="preserve"> </t>
    </r>
    <r>
      <rPr>
        <sz val="10"/>
        <rFont val="Arial"/>
        <family val="2"/>
      </rPr>
      <t>(i.e. des messes inscrites au registre de la paroisse) ?</t>
    </r>
    <r>
      <rPr>
        <sz val="11"/>
        <rFont val="Arial"/>
        <family val="2"/>
      </rPr>
      <t xml:space="preserve"> :</t>
    </r>
  </si>
  <si>
    <t>(Si ce n'est pas le cas, il en faudrait un.)</t>
  </si>
  <si>
    <t>NON</t>
  </si>
  <si>
    <t>OUI</t>
  </si>
  <si>
    <r>
      <t xml:space="preserve">Dans le cas de l'utilisation du compte courant de la Fabrique, y a-t-il au bilan de la Fabrique, un </t>
    </r>
    <r>
      <rPr>
        <u/>
        <sz val="11"/>
        <rFont val="Arial"/>
        <family val="2"/>
      </rPr>
      <t>poste au passif</t>
    </r>
    <r>
      <rPr>
        <sz val="11"/>
        <rFont val="Arial"/>
        <family val="2"/>
      </rPr>
      <t xml:space="preserve"> indiquant le montant des "</t>
    </r>
    <r>
      <rPr>
        <u/>
        <sz val="10"/>
        <rFont val="Arial"/>
        <family val="2"/>
      </rPr>
      <t>MESSES À CÉLÉBRER</t>
    </r>
    <r>
      <rPr>
        <sz val="10"/>
        <rFont val="Arial"/>
        <family val="2"/>
      </rPr>
      <t>"</t>
    </r>
    <r>
      <rPr>
        <sz val="11"/>
        <rFont val="Arial"/>
        <family val="2"/>
      </rPr>
      <t xml:space="preserve"> ?</t>
    </r>
  </si>
  <si>
    <t>SOLDE  TOTAL :</t>
  </si>
  <si>
    <r>
      <t>plus</t>
    </r>
    <r>
      <rPr>
        <sz val="11"/>
        <rFont val="Arial"/>
        <family val="2"/>
      </rPr>
      <t xml:space="preserve"> le montant des </t>
    </r>
    <r>
      <rPr>
        <u/>
        <sz val="11"/>
        <rFont val="Arial"/>
        <family val="2"/>
      </rPr>
      <t>placements</t>
    </r>
    <r>
      <rPr>
        <sz val="11"/>
        <rFont val="Arial"/>
        <family val="2"/>
      </rPr>
      <t xml:space="preserve"> </t>
    </r>
    <r>
      <rPr>
        <sz val="10"/>
        <rFont val="Arial"/>
        <family val="2"/>
      </rPr>
      <t>(certificat de dépôt ou autre)</t>
    </r>
    <r>
      <rPr>
        <sz val="11"/>
        <rFont val="Arial"/>
        <family val="2"/>
      </rPr>
      <t xml:space="preserve"> s'il y a lieu :</t>
    </r>
  </si>
  <si>
    <r>
      <t xml:space="preserve">, au </t>
    </r>
    <r>
      <rPr>
        <u/>
        <sz val="11"/>
        <rFont val="Arial"/>
        <family val="2"/>
      </rPr>
      <t>compte de banque spécial</t>
    </r>
    <r>
      <rPr>
        <sz val="11"/>
        <rFont val="Arial"/>
        <family val="2"/>
      </rPr>
      <t xml:space="preserve">, le </t>
    </r>
    <r>
      <rPr>
        <sz val="11"/>
        <rFont val="Arial"/>
        <family val="2"/>
      </rPr>
      <t>solde</t>
    </r>
    <r>
      <rPr>
        <sz val="11"/>
        <rFont val="Arial"/>
        <family val="2"/>
      </rPr>
      <t xml:space="preserve"> s'élevait à :</t>
    </r>
  </si>
  <si>
    <t>le nom exact identifiant ce compte :</t>
  </si>
  <si>
    <t>le numéro :</t>
  </si>
  <si>
    <r>
      <t xml:space="preserve">Dans le cas d'un compte spécial </t>
    </r>
    <r>
      <rPr>
        <sz val="10"/>
        <rFont val="Arial"/>
        <family val="2"/>
      </rPr>
      <t>(i.e. un autre compte que le compte courant de la Fabrique)</t>
    </r>
    <r>
      <rPr>
        <sz val="11"/>
        <rFont val="Arial"/>
        <family val="2"/>
      </rPr>
      <t>, veuillez inscrire</t>
    </r>
  </si>
  <si>
    <t>Dans le compte courant de la Fabrique</t>
  </si>
  <si>
    <t>Dans un compte spécial</t>
  </si>
  <si>
    <r>
      <t>Les sommes d'argent perçues pour les "</t>
    </r>
    <r>
      <rPr>
        <u/>
        <sz val="10"/>
        <rFont val="Arial"/>
        <family val="2"/>
      </rPr>
      <t>MESSES À CÉLÉBRER</t>
    </r>
    <r>
      <rPr>
        <sz val="10"/>
        <rFont val="Arial"/>
        <family val="2"/>
      </rPr>
      <t>"</t>
    </r>
    <r>
      <rPr>
        <sz val="11"/>
        <rFont val="Arial"/>
        <family val="2"/>
      </rPr>
      <t xml:space="preserve"> sont déposées :</t>
    </r>
  </si>
  <si>
    <t>Année :</t>
  </si>
  <si>
    <t>La Fabrique de la paroisse de :</t>
  </si>
  <si>
    <t>RAPPORT des MESSES À CÉLÉBRER</t>
  </si>
  <si>
    <t xml:space="preserve">… en totalité </t>
  </si>
  <si>
    <t>… en parallèle</t>
  </si>
  <si>
    <t>… d'exercice</t>
  </si>
  <si>
    <t>… de caisse</t>
  </si>
  <si>
    <t>Réparations majeures (10 000 $ et plus)</t>
  </si>
  <si>
    <t xml:space="preserve">Réparations majeures (10 000 $ et plus) </t>
  </si>
  <si>
    <t>Bâtiment : Presbytère et autres</t>
  </si>
  <si>
    <t>Ammeublement :  Presbytère  et autres immeubles</t>
  </si>
  <si>
    <t>moins : Amortissement cumulé</t>
  </si>
  <si>
    <t>Emprunt d'une institution financière (incluant mar</t>
  </si>
  <si>
    <t>Autres emprunts CT (spécifier)</t>
  </si>
  <si>
    <t>Autres emprunts LT</t>
  </si>
  <si>
    <t>Balance 1er janvier</t>
  </si>
  <si>
    <t>Quêtes commandées par le diocèse pour d'autres org</t>
  </si>
  <si>
    <t>Contributions Éducation à la foi des 0-12 ans</t>
  </si>
  <si>
    <t>Contributions Pastorale jeunesse</t>
  </si>
  <si>
    <t>Contributions Éducation à la foi des adultes</t>
  </si>
  <si>
    <t>Contributions Pastorale de la santé</t>
  </si>
  <si>
    <t>Contributions Pastorale sociale</t>
  </si>
  <si>
    <t>Autres revenus de nature religieuse (Prions...)</t>
  </si>
  <si>
    <t>Locations à court terme (salles ...)</t>
  </si>
  <si>
    <t>Locations à long terme (presbytère, église...)</t>
  </si>
  <si>
    <t>Pension et logement de résidents et/ou clergé</t>
  </si>
  <si>
    <t>Autres (revenus)</t>
  </si>
  <si>
    <t>Cimetière (contribution au Fonds Général)</t>
  </si>
  <si>
    <t>Revenus des petits cimetières</t>
  </si>
  <si>
    <t>Subventions gouvernementales reliées aux salaires</t>
  </si>
  <si>
    <t>Contribution du diocèse pour les R.S.E. / agp</t>
  </si>
  <si>
    <t>Subv salaires Oeuvre Voc. Diocesan Priesthood Mont</t>
  </si>
  <si>
    <t>Remboursement de salaire (joindre le détail)</t>
  </si>
  <si>
    <t>Remb de salaire par le cimetière (joindre details)</t>
  </si>
  <si>
    <t>Divers (annexer une liste)</t>
  </si>
  <si>
    <t>Salaires bruts (joindre le détail)</t>
  </si>
  <si>
    <t>Remboursement salaires au diocèse ou paroisses</t>
  </si>
  <si>
    <t>Avantages sociaux - part employeur (détail)</t>
  </si>
  <si>
    <t>Ministère occasionnel (conférencier, prédicateur)</t>
  </si>
  <si>
    <t>Frais pour le culte</t>
  </si>
  <si>
    <t>Frais reliés Éducation à la foi des 0-12 ans</t>
  </si>
  <si>
    <t>Frais reliés aux activités en pastorale jeunnesse</t>
  </si>
  <si>
    <t>Frais reliés Éducation à la foi des adultes</t>
  </si>
  <si>
    <t>Frais reliés Pastorale de la santé</t>
  </si>
  <si>
    <t>Frais reliés Pastorale sociale</t>
  </si>
  <si>
    <t>Entretien (inclue réparations mineures et loyer)</t>
  </si>
  <si>
    <t>Rep majeures (+10,000) en partie financées gouv</t>
  </si>
  <si>
    <t>Rep majeures (+10,000) financées par paroisse</t>
  </si>
  <si>
    <t>Annexe, entretien, incluant réparations mineures</t>
  </si>
  <si>
    <t>Annexes électricité</t>
  </si>
  <si>
    <t>Annexes chauffage</t>
  </si>
  <si>
    <t>Annexes réparations majeures</t>
  </si>
  <si>
    <t>Annexes, assurances feu, vol et responsabilité</t>
  </si>
  <si>
    <t>Annexes taxes</t>
  </si>
  <si>
    <t>Dépenses intérêtes payés</t>
  </si>
  <si>
    <t>Dépenses frais bancaires</t>
  </si>
  <si>
    <t>Contribution au diocèse et aux oeuvres diocésaines</t>
  </si>
  <si>
    <t>Quêtes commandées par le diocèse pour d'autres</t>
  </si>
  <si>
    <t>Dépenses autres remboursements</t>
  </si>
  <si>
    <t>Dépenses cimetière</t>
  </si>
  <si>
    <t>Dépenses divers</t>
  </si>
  <si>
    <t>Somme actifs</t>
  </si>
  <si>
    <t>Somme passifs</t>
  </si>
  <si>
    <t>Sommes revenus</t>
  </si>
  <si>
    <t>Sommes dépenses</t>
  </si>
  <si>
    <t>Subventions/dons/contributions reçues du diocèse</t>
  </si>
  <si>
    <r>
      <t xml:space="preserve">Dons dédiés approuvés </t>
    </r>
    <r>
      <rPr>
        <u/>
        <sz val="10"/>
        <rFont val="Arial"/>
        <family val="2"/>
      </rPr>
      <t>au préalable</t>
    </r>
    <r>
      <rPr>
        <sz val="10"/>
        <rFont val="Arial"/>
        <family val="2"/>
      </rPr>
      <t xml:space="preserve"> par l'Archevêque</t>
    </r>
  </si>
  <si>
    <r>
      <t>Moins</t>
    </r>
    <r>
      <rPr>
        <sz val="10"/>
        <rFont val="Arial"/>
        <family val="2"/>
      </rPr>
      <t xml:space="preserve"> déductions pour :</t>
    </r>
  </si>
  <si>
    <t>Total des exemptions et déductions</t>
  </si>
  <si>
    <t>Gain sur disposition d'actifs</t>
  </si>
  <si>
    <t>Dons</t>
  </si>
  <si>
    <t>Dons dédiés</t>
  </si>
  <si>
    <t>Avoirs - Dons dédiés</t>
  </si>
  <si>
    <t>DÉPENSES RELIÉES AUX ACTIVITÉS</t>
  </si>
  <si>
    <t>VENTE D'IMMOBILISATIONS</t>
  </si>
  <si>
    <t>Dépenses reliées aux activités</t>
  </si>
  <si>
    <r>
      <t xml:space="preserve">Réparations majeures approuvées </t>
    </r>
    <r>
      <rPr>
        <u/>
        <sz val="10"/>
        <rFont val="Arial"/>
        <family val="2"/>
      </rPr>
      <t>au préalable</t>
    </r>
  </si>
  <si>
    <t>Montant cotisable sur les REVENUS BRUTS</t>
  </si>
  <si>
    <r>
      <t xml:space="preserve">Revenus bruts </t>
    </r>
    <r>
      <rPr>
        <sz val="8"/>
        <rFont val="Arial"/>
        <family val="2"/>
      </rPr>
      <t>(si non inclus dans les Revenus Bruts)</t>
    </r>
  </si>
  <si>
    <t>Montant cotisable sur les revenus du FONDS CIMETIÈRE</t>
  </si>
  <si>
    <t>d.</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</si>
  <si>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</si>
  <si>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</si>
  <si>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Total des revenus cotisables au taux préétabli</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</si>
  <si>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</si>
  <si>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</si>
  <si>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</si>
  <si>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</si>
  <si>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</si>
  <si>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</si>
  <si>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</si>
  <si>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</si>
  <si>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</si>
  <si>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</si>
  <si>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</si>
  <si>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</si>
  <si>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Dépenses financées par les dons dédiés (incluses dans les dépenses de l'année)</t>
  </si>
  <si>
    <t>Bâtiments (Entretiens et réparations)</t>
  </si>
  <si>
    <t>Autres dépenses (préciser ci-dessous)</t>
  </si>
  <si>
    <t>D</t>
  </si>
  <si>
    <t xml:space="preserve">Vérification (C=D, donc doit être zéro) </t>
  </si>
  <si>
    <t>Bâtiments</t>
  </si>
  <si>
    <t>Ameublements</t>
  </si>
  <si>
    <t>Investissements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</si>
  <si>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</si>
  <si>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</si>
  <si>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</si>
  <si>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</si>
  <si>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t xml:space="preserve">Dons </t>
  </si>
  <si>
    <t>Bingo (revenus)</t>
  </si>
  <si>
    <t>Restaurant (revenus)</t>
  </si>
  <si>
    <t>Bazar (revenus)</t>
  </si>
  <si>
    <t>Bingo (dépenses)</t>
  </si>
  <si>
    <t>Restaurant (dépenses)</t>
  </si>
  <si>
    <t>Bazar (dépenses)</t>
  </si>
  <si>
    <t>Autres (dépenses)</t>
  </si>
  <si>
    <t>(Dont les dépenses correspondantes sont détaillées ci-dessous)</t>
  </si>
  <si>
    <t>(Inclus à la ligne 3 de la section exemption du calcul de la contribution dicésaine)</t>
  </si>
  <si>
    <t>Dépenses dons dédiés</t>
  </si>
  <si>
    <t>Immobilisations - Dons dédiés</t>
  </si>
  <si>
    <r>
      <t xml:space="preserve">Revenus de location </t>
    </r>
    <r>
      <rPr>
        <sz val="9"/>
        <rFont val="Arial"/>
        <family val="2"/>
      </rPr>
      <t>(25%)</t>
    </r>
  </si>
  <si>
    <r>
      <t xml:space="preserve">REVENUS D'ACTIVITÉS </t>
    </r>
    <r>
      <rPr>
        <b/>
        <sz val="8"/>
        <color indexed="12"/>
        <rFont val="Arial"/>
        <family val="2"/>
      </rPr>
      <t>(Bruts - avant déduction des dépenses</t>
    </r>
    <r>
      <rPr>
        <b/>
        <sz val="8"/>
        <rFont val="Arial"/>
        <family val="2"/>
      </rPr>
      <t>)</t>
    </r>
  </si>
  <si>
    <t>Subventions et dons reçus du Diocèse</t>
  </si>
  <si>
    <t>SOLDE INITIAL (Total du compte des dons dédiés années précédentes)</t>
  </si>
  <si>
    <t>Dépenses financées par les dons dédiés (incluses dans les immobilisations)</t>
  </si>
  <si>
    <t>Outillages et équipements</t>
  </si>
  <si>
    <t>Autres immobilisations (préciser ci-dessous)</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</si>
  <si>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</si>
  <si>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Caisse et banque - Dons dédiés</t>
  </si>
  <si>
    <r>
      <t xml:space="preserve">Caisse et banque - Dons dédiés </t>
    </r>
    <r>
      <rPr>
        <b/>
        <sz val="9"/>
        <color indexed="12"/>
        <rFont val="Arial"/>
        <family val="2"/>
      </rPr>
      <t>(selon fiche de suivi dons dédiés)</t>
    </r>
  </si>
  <si>
    <r>
      <t xml:space="preserve">Immobilisations - Dons dédiés </t>
    </r>
    <r>
      <rPr>
        <b/>
        <sz val="9"/>
        <color indexed="12"/>
        <rFont val="Arial"/>
        <family val="2"/>
      </rPr>
      <t>(selon fiche de suivi dons dédiés)</t>
    </r>
  </si>
  <si>
    <r>
      <t xml:space="preserve">Avoirs - Dons dédiés </t>
    </r>
    <r>
      <rPr>
        <b/>
        <sz val="9"/>
        <color indexed="12"/>
        <rFont val="Arial"/>
        <family val="2"/>
      </rPr>
      <t>(selon fiche de suivi dons dédiés)</t>
    </r>
  </si>
  <si>
    <r>
      <t xml:space="preserve">Dépenses dons dédiés </t>
    </r>
    <r>
      <rPr>
        <b/>
        <sz val="8"/>
        <color indexed="12"/>
        <rFont val="Arial"/>
        <family val="2"/>
      </rPr>
      <t>(selon fiche de suivi dons dédiés)</t>
    </r>
  </si>
  <si>
    <r>
      <t xml:space="preserve">Divers </t>
    </r>
    <r>
      <rPr>
        <b/>
        <sz val="8"/>
        <color indexed="12"/>
        <rFont val="Arial"/>
        <family val="2"/>
      </rPr>
      <t>(ex: remboursement TPS/TVQ, ristourne assurance)</t>
    </r>
    <r>
      <rPr>
        <b/>
        <i/>
        <sz val="8"/>
        <color indexed="12"/>
        <rFont val="Arial"/>
        <family val="2"/>
      </rPr>
      <t xml:space="preserve">                                                          </t>
    </r>
  </si>
  <si>
    <r>
      <t xml:space="preserve">(Inclus </t>
    </r>
    <r>
      <rPr>
        <b/>
        <i/>
        <sz val="8"/>
        <color indexed="12"/>
        <rFont val="Arial"/>
        <family val="2"/>
      </rPr>
      <t>tous</t>
    </r>
    <r>
      <rPr>
        <i/>
        <sz val="8"/>
        <color indexed="12"/>
        <rFont val="Arial"/>
        <family val="2"/>
      </rPr>
      <t xml:space="preserve"> les fonds. Exclusions: 25% revenus locatifs, réparations majeures approuvées, dépenses directes pour activités spécifiques.)</t>
    </r>
  </si>
  <si>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</si>
  <si>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r>
      <t xml:space="preserve">FICHE DE SUIVI DE DONS DÉDIÉS </t>
    </r>
    <r>
      <rPr>
        <b/>
        <i/>
        <sz val="12"/>
        <color indexed="12"/>
        <rFont val="Arial"/>
        <family val="2"/>
      </rPr>
      <t>(voir définition au bas)</t>
    </r>
  </si>
  <si>
    <t>Autres comptes à payer</t>
  </si>
  <si>
    <t>Contribution diocésaine à payer</t>
  </si>
  <si>
    <t>Crédit de contribution diocésaine</t>
  </si>
  <si>
    <r>
      <rPr>
        <b/>
        <u/>
        <sz val="10"/>
        <rFont val="Arial"/>
        <family val="2"/>
      </rPr>
      <t>Moins</t>
    </r>
    <r>
      <rPr>
        <sz val="10"/>
        <rFont val="Arial"/>
        <family val="2"/>
      </rPr>
      <t xml:space="preserve"> crédits précédents accumulés </t>
    </r>
  </si>
  <si>
    <r>
      <rPr>
        <b/>
        <u/>
        <sz val="10"/>
        <rFont val="Arial"/>
        <family val="2"/>
      </rPr>
      <t>Plus</t>
    </r>
    <r>
      <rPr>
        <sz val="10"/>
        <rFont val="Arial"/>
        <family val="2"/>
      </rPr>
      <t xml:space="preserve"> soldes impayés précédents accumulés</t>
    </r>
  </si>
  <si>
    <t>Crédit de la contribution diocésaine</t>
  </si>
  <si>
    <t>Frais payés d'avance</t>
  </si>
  <si>
    <t>SOLDE au 31 décembre</t>
  </si>
  <si>
    <t>(à reporter dans la case appropriée)</t>
  </si>
  <si>
    <t>CRÉDIT au 31 décembre</t>
  </si>
  <si>
    <t>Solde à payer au 1er janvier</t>
  </si>
  <si>
    <r>
      <rPr>
        <b/>
        <u/>
        <sz val="10"/>
        <rFont val="Arial"/>
        <family val="2"/>
      </rPr>
      <t>moins</t>
    </r>
    <r>
      <rPr>
        <sz val="10"/>
        <rFont val="Arial"/>
        <family val="2"/>
      </rPr>
      <t xml:space="preserve"> versements en</t>
    </r>
  </si>
  <si>
    <t>CRÉDIT pour</t>
  </si>
  <si>
    <t>SOLDE IMPAYÉ pour</t>
  </si>
  <si>
    <t>Compte d'urgence pour les entreprises canadiennes</t>
  </si>
  <si>
    <t>Compte d'urgence pour les entreprises canadiennes (CUEC)</t>
  </si>
  <si>
    <t xml:space="preserve"> "Infrastructures" et au "Conseil du patrimoine religieux du Québec"</t>
  </si>
  <si>
    <r>
      <t xml:space="preserve">Subventions gouvernementales reliées aux salaires </t>
    </r>
    <r>
      <rPr>
        <b/>
        <sz val="8"/>
        <color indexed="12"/>
        <rFont val="Arial"/>
        <family val="2"/>
      </rPr>
      <t>(exclus la SSUC)</t>
    </r>
  </si>
  <si>
    <r>
      <t>Autres</t>
    </r>
    <r>
      <rPr>
        <sz val="8"/>
        <rFont val="Arial"/>
        <family val="2"/>
      </rPr>
      <t xml:space="preserve"> </t>
    </r>
    <r>
      <rPr>
        <b/>
        <sz val="8"/>
        <color indexed="12"/>
        <rFont val="Arial"/>
        <family val="2"/>
      </rPr>
      <t>(ex: friperies)</t>
    </r>
  </si>
  <si>
    <t>Subvention salariale d'urgence du Canada (SSUC)</t>
  </si>
  <si>
    <r>
      <t>Cimetière (contribution au Fonds Général)</t>
    </r>
    <r>
      <rPr>
        <sz val="10"/>
        <color indexed="12"/>
        <rFont val="Arial"/>
        <family val="2"/>
      </rPr>
      <t xml:space="preserve"> </t>
    </r>
    <r>
      <rPr>
        <b/>
        <sz val="8"/>
        <color indexed="12"/>
        <rFont val="Arial"/>
        <family val="2"/>
      </rPr>
      <t>(fournir les états financiers)</t>
    </r>
  </si>
  <si>
    <r>
      <t xml:space="preserve">Dons dédiés </t>
    </r>
    <r>
      <rPr>
        <b/>
        <sz val="8"/>
        <color indexed="12"/>
        <rFont val="Arial"/>
        <family val="2"/>
      </rPr>
      <t>(selon fiche de suivi dons dédiés)</t>
    </r>
  </si>
  <si>
    <r>
      <t>Remboursement de salaire</t>
    </r>
    <r>
      <rPr>
        <sz val="10"/>
        <color indexed="12"/>
        <rFont val="Arial"/>
        <family val="2"/>
      </rPr>
      <t xml:space="preserve"> </t>
    </r>
    <r>
      <rPr>
        <b/>
        <sz val="8"/>
        <color indexed="12"/>
        <rFont val="Arial"/>
        <family val="2"/>
      </rPr>
      <t>(joindre le détail)</t>
    </r>
  </si>
  <si>
    <r>
      <rPr>
        <b/>
        <sz val="9"/>
        <rFont val="Arial"/>
        <family val="2"/>
      </rPr>
      <t>Dépenses reliées à la COVID-19</t>
    </r>
    <r>
      <rPr>
        <sz val="9"/>
        <rFont val="Arial"/>
        <family val="2"/>
      </rPr>
      <t xml:space="preserve"> </t>
    </r>
    <r>
      <rPr>
        <b/>
        <sz val="8"/>
        <color indexed="12"/>
        <rFont val="Arial"/>
        <family val="2"/>
      </rPr>
      <t>(produits sanitaires, signalisation, etc.)</t>
    </r>
  </si>
  <si>
    <r>
      <t>Subvention salariale d'urgence du Canada (SSUC)</t>
    </r>
    <r>
      <rPr>
        <b/>
        <sz val="9"/>
        <color indexed="10"/>
        <rFont val="Arial"/>
        <family val="2"/>
      </rPr>
      <t xml:space="preserve"> </t>
    </r>
    <r>
      <rPr>
        <b/>
        <sz val="8"/>
        <color indexed="10"/>
        <rFont val="Arial"/>
        <family val="2"/>
      </rPr>
      <t>(négatif)</t>
    </r>
  </si>
  <si>
    <r>
      <t xml:space="preserve">Autres </t>
    </r>
    <r>
      <rPr>
        <b/>
        <sz val="8"/>
        <color indexed="12"/>
        <rFont val="Arial"/>
        <family val="2"/>
      </rPr>
      <t>(ex: friperies)</t>
    </r>
  </si>
  <si>
    <t>Subv gouv: Conseil du patrimoine religieux du QC</t>
  </si>
  <si>
    <t>Dépenses reliées à la COVID-19</t>
  </si>
  <si>
    <t>* * *  À  L'USAGE DU DSAF  * * *</t>
  </si>
  <si>
    <r>
      <t xml:space="preserve">Veuillez retourner ce formulaire dûment rempli au </t>
    </r>
    <r>
      <rPr>
        <b/>
        <sz val="8"/>
        <rFont val="Arial"/>
        <family val="2"/>
      </rPr>
      <t>DSAF</t>
    </r>
  </si>
  <si>
    <t>Veuillez  S.V.P.  retourner  ce  formulaire  dûment  rempli  au DSAF</t>
  </si>
  <si>
    <r>
      <t>Si vous disposez d'un excédent de "Messes à célébrer"</t>
    </r>
    <r>
      <rPr>
        <sz val="10"/>
        <rFont val="Arial"/>
        <family val="2"/>
      </rPr>
      <t xml:space="preserve"> (Messes "annoncées" - Messes "non annoncées"), </t>
    </r>
    <r>
      <rPr>
        <b/>
        <u/>
        <sz val="10"/>
        <rFont val="Arial"/>
        <family val="2"/>
      </rPr>
      <t xml:space="preserve">nous apprécierons grandement que vous en envoyiez au DSAF </t>
    </r>
    <r>
      <rPr>
        <sz val="10"/>
        <rFont val="Arial"/>
        <family val="2"/>
      </rPr>
      <t xml:space="preserve">afin qu'elles puissent être célébrées, soit par des prêtres à la retraite, soit dans des paroisses qui en manquent. </t>
    </r>
    <r>
      <rPr>
        <b/>
        <i/>
        <sz val="10"/>
        <color indexed="10"/>
        <rFont val="Arial"/>
        <family val="2"/>
      </rPr>
      <t>Toutes les Fabriques doivent éviter d'accumuler des offrandes de messes pour plus d'un (1) an.</t>
    </r>
  </si>
  <si>
    <t>Subvention d'urgence du Canada pour le loyer (SUCL)</t>
  </si>
  <si>
    <t>Dépenses reliées à la COVID-19 (fournir pièces justificatives)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</si>
</sst>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_);[Red]\(#,##0\ &quot;$&quot;\)"/>
    <numFmt numFmtId="42" formatCode="_ * #,##0_)\ &quot;$&quot;_ ;_ * \(#,##0\)\ &quot;$&quot;_ ;_ * &quot;-&quot;_)\ &quot;$&quot;_ ;_ @_ "/>
    <numFmt numFmtId="44" formatCode="_ * #,##0.00_)\ &quot;$&quot;_ ;_ * \(#,##0.00\)\ &quot;$&quot;_ ;_ * &quot;-&quot;??_)\ &quot;$&quot;_ ;_ @_ "/>
    <numFmt numFmtId="164" formatCode="_ * #,##0_)\ _$_ ;_ * \(#,##0\)\ _$_ ;_ * &quot;-&quot;_)\ _$_ ;_ @_ "/>
    <numFmt numFmtId="165" formatCode="_ * #,##0.00_)\ _$_ ;_ * \(#,##0.00\)\ _$_ ;_ * &quot;-&quot;??_)\ _$_ ;_ @_ "/>
    <numFmt numFmtId="166" formatCode="#,##0\ &quot;$&quot;_-"/>
    <numFmt numFmtId="167" formatCode="0.0"/>
    <numFmt numFmtId="168" formatCode="0.0%"/>
    <numFmt numFmtId="169" formatCode="#,##0.00\ &quot;$&quot;_-"/>
    <numFmt numFmtId="170" formatCode="#,##0\ &quot;$&quot;"/>
    <numFmt numFmtId="171" formatCode="_ * #,##0.00_)\ &quot;$&quot;_ ;_ * \(#,##0.00\)\ &quot;$&quot;_ ;_ * &quot;-&quot;_)\ &quot;$&quot;_ ;_ @_ "/>
    <numFmt numFmtId="172" formatCode="#,##0.00\ &quot;$&quot;"/>
    <numFmt numFmtId="173" formatCode="#,##0.00;\(#,##0.00\)"/>
    <numFmt numFmtId="174" formatCode="_ * #,##0.00_ \ [$$-C0C]_ ;_ * \-#,##0.00\ \ [$$-C0C]_ ;_ * &quot;-&quot;_ \ [$$-C0C]_ ;_ @_ "/>
  </numFmts>
  <fonts count="99">
    <font>
      <sz val="10"/>
      <name val="Arial"/>
    </font>
    <font>
      <sz val="10"/>
      <name val="Arial"/>
      <family val="2"/>
    </font>
    <font>
      <u/>
      <sz val="10"/>
      <color indexed="12"/>
      <name val="Arial"/>
      <family val="2"/>
    </font>
    <font>
      <sz val="8"/>
      <name val="Arial"/>
      <family val="2"/>
    </font>
    <font>
      <b/>
      <sz val="11"/>
      <name val="Arial"/>
      <family val="2"/>
    </font>
    <font>
      <sz val="12"/>
      <name val="Arial"/>
      <family val="2"/>
    </font>
    <font>
      <sz val="12"/>
      <name val="Arial"/>
      <family val="2"/>
    </font>
    <font>
      <b/>
      <sz val="10"/>
      <name val="Arial"/>
      <family val="2"/>
    </font>
    <font>
      <sz val="10"/>
      <name val="Arial"/>
      <family val="2"/>
    </font>
    <font>
      <b/>
      <vertAlign val="subscript"/>
      <sz val="9"/>
      <name val="Arial"/>
      <family val="2"/>
    </font>
    <font>
      <b/>
      <sz val="20"/>
      <name val="Arial"/>
      <family val="2"/>
    </font>
    <font>
      <b/>
      <sz val="12"/>
      <name val="Arial"/>
      <family val="2"/>
    </font>
    <font>
      <sz val="11"/>
      <name val="Arial"/>
      <family val="2"/>
    </font>
    <font>
      <b/>
      <u/>
      <sz val="10"/>
      <name val="Arial"/>
      <family val="2"/>
    </font>
    <font>
      <b/>
      <sz val="14"/>
      <name val="Arial"/>
      <family val="2"/>
    </font>
    <font>
      <b/>
      <u/>
      <sz val="12"/>
      <name val="Arial"/>
      <family val="2"/>
    </font>
    <font>
      <u/>
      <sz val="10"/>
      <name val="Arial"/>
      <family val="2"/>
    </font>
    <font>
      <u val="singleAccounting"/>
      <sz val="10"/>
      <name val="Arial"/>
      <family val="2"/>
    </font>
    <font>
      <sz val="11"/>
      <name val="Arial"/>
      <family val="2"/>
    </font>
    <font>
      <b/>
      <sz val="9"/>
      <name val="Arial"/>
      <family val="2"/>
    </font>
    <font>
      <sz val="9"/>
      <name val="Arial"/>
      <family val="2"/>
    </font>
    <font>
      <b/>
      <sz val="8"/>
      <name val="Arial"/>
      <family val="2"/>
    </font>
    <font>
      <b/>
      <sz val="8"/>
      <color indexed="12"/>
      <name val="Arial"/>
      <family val="2"/>
    </font>
    <font>
      <b/>
      <sz val="10"/>
      <color indexed="12"/>
      <name val="Arial"/>
      <family val="2"/>
    </font>
    <font>
      <b/>
      <i/>
      <sz val="10"/>
      <color indexed="12"/>
      <name val="Arial"/>
      <family val="2"/>
    </font>
    <font>
      <b/>
      <i/>
      <vertAlign val="superscript"/>
      <sz val="10"/>
      <color indexed="12"/>
      <name val="Arial"/>
      <family val="2"/>
    </font>
    <font>
      <sz val="8"/>
      <name val="Arial"/>
      <family val="2"/>
    </font>
    <font>
      <u/>
      <sz val="9"/>
      <name val="Arial"/>
      <family val="2"/>
    </font>
    <font>
      <sz val="6"/>
      <name val="Arial"/>
      <family val="2"/>
    </font>
    <font>
      <sz val="9"/>
      <name val="Arial"/>
      <family val="2"/>
    </font>
    <font>
      <b/>
      <sz val="13"/>
      <name val="Arial"/>
      <family val="2"/>
    </font>
    <font>
      <sz val="14"/>
      <name val="Arial"/>
      <family val="2"/>
    </font>
    <font>
      <i/>
      <sz val="9"/>
      <color indexed="12"/>
      <name val="Arial"/>
      <family val="2"/>
    </font>
    <font>
      <sz val="10"/>
      <color indexed="12"/>
      <name val="Arial"/>
      <family val="2"/>
    </font>
    <font>
      <b/>
      <sz val="11"/>
      <color indexed="12"/>
      <name val="Arial"/>
      <family val="2"/>
    </font>
    <font>
      <sz val="8"/>
      <color indexed="12"/>
      <name val="Arial"/>
      <family val="2"/>
    </font>
    <font>
      <b/>
      <sz val="14"/>
      <color indexed="12"/>
      <name val="Arial"/>
      <family val="2"/>
    </font>
    <font>
      <sz val="7"/>
      <name val="Arial"/>
      <family val="2"/>
    </font>
    <font>
      <b/>
      <u val="singleAccounting"/>
      <sz val="11"/>
      <color indexed="12"/>
      <name val="Arial"/>
      <family val="2"/>
    </font>
    <font>
      <b/>
      <sz val="12"/>
      <color indexed="12"/>
      <name val="Arial"/>
      <family val="2"/>
    </font>
    <font>
      <b/>
      <i/>
      <sz val="10"/>
      <name val="Arial"/>
      <family val="2"/>
    </font>
    <font>
      <b/>
      <u/>
      <sz val="9"/>
      <name val="Arial"/>
      <family val="2"/>
    </font>
    <font>
      <b/>
      <sz val="9"/>
      <name val="Arial"/>
      <family val="2"/>
    </font>
    <font>
      <b/>
      <u/>
      <sz val="11"/>
      <name val="Arial"/>
      <family val="2"/>
    </font>
    <font>
      <vertAlign val="superscript"/>
      <sz val="9"/>
      <name val="Arial"/>
      <family val="2"/>
    </font>
    <font>
      <b/>
      <u val="double"/>
      <sz val="11"/>
      <name val="Arial"/>
      <family val="2"/>
    </font>
    <font>
      <b/>
      <sz val="9"/>
      <color indexed="12"/>
      <name val="Arial"/>
      <family val="2"/>
    </font>
    <font>
      <sz val="9"/>
      <color indexed="12"/>
      <name val="Arial"/>
      <family val="2"/>
    </font>
    <font>
      <b/>
      <sz val="12"/>
      <name val="Arial Black"/>
      <family val="2"/>
    </font>
    <font>
      <b/>
      <sz val="9"/>
      <color indexed="10"/>
      <name val="Wingdings"/>
      <charset val="2"/>
    </font>
    <font>
      <sz val="6"/>
      <name val="Arial"/>
      <family val="2"/>
    </font>
    <font>
      <b/>
      <sz val="7"/>
      <name val="Arial"/>
      <family val="2"/>
    </font>
    <font>
      <i/>
      <sz val="10"/>
      <name val="Arial"/>
      <family val="2"/>
    </font>
    <font>
      <u/>
      <sz val="8"/>
      <name val="Arial"/>
      <family val="2"/>
    </font>
    <font>
      <b/>
      <sz val="9"/>
      <color indexed="10"/>
      <name val="Arial"/>
      <family val="2"/>
    </font>
    <font>
      <b/>
      <u val="double"/>
      <sz val="9"/>
      <name val="Arial"/>
      <family val="2"/>
    </font>
    <font>
      <b/>
      <u val="doubleAccounting"/>
      <sz val="9"/>
      <name val="Arial"/>
      <family val="2"/>
    </font>
    <font>
      <b/>
      <sz val="11"/>
      <color indexed="10"/>
      <name val="Arial"/>
      <family val="2"/>
    </font>
    <font>
      <b/>
      <sz val="9"/>
      <name val="Letter Gothic"/>
      <family val="3"/>
    </font>
    <font>
      <b/>
      <u val="doubleAccounting"/>
      <sz val="11"/>
      <color indexed="10"/>
      <name val="Arial"/>
      <family val="2"/>
    </font>
    <font>
      <u/>
      <sz val="11"/>
      <name val="Arial"/>
      <family val="2"/>
    </font>
    <font>
      <b/>
      <u/>
      <sz val="10"/>
      <color indexed="10"/>
      <name val="Arial"/>
      <family val="2"/>
    </font>
    <font>
      <sz val="5"/>
      <name val="Arial"/>
      <family val="2"/>
    </font>
    <font>
      <vertAlign val="superscript"/>
      <sz val="5"/>
      <name val="Arial"/>
      <family val="2"/>
    </font>
    <font>
      <b/>
      <u val="singleAccounting"/>
      <sz val="12"/>
      <color indexed="12"/>
      <name val="Arial"/>
      <family val="2"/>
    </font>
    <font>
      <sz val="7"/>
      <name val="Arial"/>
      <family val="2"/>
    </font>
    <font>
      <sz val="10"/>
      <color indexed="10"/>
      <name val="Wingdings"/>
      <charset val="2"/>
    </font>
    <font>
      <sz val="7"/>
      <color indexed="10"/>
      <name val="Arial"/>
      <family val="2"/>
    </font>
    <font>
      <sz val="10"/>
      <color indexed="10"/>
      <name val="Arial"/>
      <family val="2"/>
    </font>
    <font>
      <b/>
      <sz val="6"/>
      <color indexed="10"/>
      <name val="Arial"/>
      <family val="2"/>
    </font>
    <font>
      <b/>
      <i/>
      <sz val="9"/>
      <name val="Arial"/>
      <family val="2"/>
    </font>
    <font>
      <sz val="8"/>
      <color indexed="10"/>
      <name val="Arial"/>
      <family val="2"/>
    </font>
    <font>
      <b/>
      <i/>
      <sz val="8"/>
      <color indexed="12"/>
      <name val="Arial"/>
      <family val="2"/>
    </font>
    <font>
      <b/>
      <sz val="9"/>
      <color indexed="48"/>
      <name val="Arial"/>
      <family val="2"/>
    </font>
    <font>
      <b/>
      <sz val="14"/>
      <name val="Arial Black"/>
      <family val="2"/>
    </font>
    <font>
      <u/>
      <sz val="9"/>
      <color indexed="12"/>
      <name val="Arial"/>
      <family val="2"/>
    </font>
    <font>
      <b/>
      <sz val="10.5"/>
      <name val="Arial"/>
      <family val="2"/>
    </font>
    <font>
      <b/>
      <i/>
      <sz val="10"/>
      <color indexed="10"/>
      <name val="Arial"/>
      <family val="2"/>
    </font>
    <font>
      <i/>
      <sz val="8"/>
      <color indexed="12"/>
      <name val="Arial"/>
      <family val="2"/>
    </font>
    <font>
      <i/>
      <sz val="10"/>
      <color indexed="12"/>
      <name val="Arial"/>
      <family val="2"/>
    </font>
    <font>
      <b/>
      <i/>
      <sz val="12"/>
      <color indexed="12"/>
      <name val="Arial"/>
      <family val="2"/>
    </font>
    <font>
      <i/>
      <sz val="8"/>
      <name val="Arial"/>
      <family val="2"/>
    </font>
    <font>
      <b/>
      <sz val="8"/>
      <color indexed="10"/>
      <name val="Arial"/>
      <family val="2"/>
    </font>
    <font>
      <sz val="11"/>
      <color theme="1"/>
      <name val="Calibri"/>
      <family val="2"/>
      <scheme val="minor"/>
    </font>
    <font>
      <sz val="12"/>
      <color theme="1"/>
      <name val="Arial"/>
      <family val="2"/>
    </font>
    <font>
      <sz val="11"/>
      <color theme="1"/>
      <name val="Arial"/>
      <family val="2"/>
    </font>
    <font>
      <b/>
      <sz val="12"/>
      <color theme="1"/>
      <name val="Arial"/>
      <family val="2"/>
    </font>
    <font>
      <i/>
      <sz val="8"/>
      <color theme="1"/>
      <name val="Arial"/>
      <family val="2"/>
    </font>
    <font>
      <b/>
      <i/>
      <sz val="12"/>
      <color theme="4" tint="-0.499984740745262"/>
      <name val="Arial"/>
      <family val="2"/>
    </font>
    <font>
      <b/>
      <sz val="11"/>
      <color theme="1"/>
      <name val="Arial"/>
      <family val="2"/>
    </font>
    <font>
      <i/>
      <sz val="8"/>
      <color rgb="FF0000FF"/>
      <name val="Arial"/>
      <family val="2"/>
    </font>
    <font>
      <b/>
      <sz val="10"/>
      <color rgb="FF0000FF"/>
      <name val="Arial"/>
      <family val="2"/>
    </font>
    <font>
      <b/>
      <sz val="10"/>
      <color rgb="FFFF0000"/>
      <name val="Arial"/>
      <family val="2"/>
    </font>
    <font>
      <sz val="10"/>
      <color rgb="FFFF0000"/>
      <name val="Arial"/>
      <family val="2"/>
    </font>
    <font>
      <sz val="10"/>
      <color rgb="FF0000FF"/>
      <name val="Arial"/>
      <family val="2"/>
    </font>
    <font>
      <b/>
      <sz val="9"/>
      <color rgb="FF0000FF"/>
      <name val="Arial"/>
      <family val="2"/>
    </font>
    <font>
      <b/>
      <u val="singleAccounting"/>
      <sz val="12"/>
      <color rgb="FFFF0000"/>
      <name val="Arial"/>
      <family val="2"/>
    </font>
    <font>
      <sz val="8"/>
      <color rgb="FFC00000"/>
      <name val="Arial"/>
      <family val="2"/>
    </font>
    <font>
      <i/>
      <sz val="10"/>
      <color rgb="FF0000FF"/>
      <name val="Arial"/>
      <family val="2"/>
    </font>
  </fonts>
  <fills count="12">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8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style="double">
        <color indexed="64"/>
      </right>
      <top/>
      <bottom/>
      <diagonal/>
    </border>
    <border>
      <left style="double">
        <color indexed="64"/>
      </left>
      <right/>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style="double">
        <color indexed="64"/>
      </bottom>
      <diagonal/>
    </border>
    <border>
      <left/>
      <right/>
      <top style="hair">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dotted">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right style="hair">
        <color indexed="64"/>
      </right>
      <top style="hair">
        <color indexed="64"/>
      </top>
      <bottom style="double">
        <color indexed="64"/>
      </bottom>
      <diagonal/>
    </border>
  </borders>
  <cellStyleXfs count="5">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0" fontId="8" fillId="0" borderId="0"/>
    <xf numFmtId="0" fontId="83" fillId="0" borderId="0"/>
  </cellStyleXfs>
  <cellXfs count="858">
    <xf numFmtId="0" fontId="0" fillId="0" borderId="0" xfId="0"/>
    <xf numFmtId="0" fontId="8" fillId="0" borderId="0" xfId="0" applyFont="1"/>
    <xf numFmtId="2" fontId="0" fillId="0" borderId="0" xfId="0" applyNumberFormat="1"/>
    <xf numFmtId="0" fontId="0" fillId="2" borderId="0" xfId="0" applyFill="1"/>
    <xf numFmtId="2" fontId="0" fillId="3" borderId="0" xfId="0" applyNumberFormat="1" applyFill="1"/>
    <xf numFmtId="173" fontId="84" fillId="4" borderId="33" xfId="4" applyNumberFormat="1" applyFont="1" applyFill="1" applyBorder="1" applyAlignment="1" applyProtection="1">
      <alignment vertical="center"/>
      <protection locked="0"/>
    </xf>
    <xf numFmtId="0" fontId="8" fillId="6" borderId="0" xfId="0" applyFont="1" applyFill="1"/>
    <xf numFmtId="0" fontId="0" fillId="6" borderId="0" xfId="0" applyFill="1"/>
    <xf numFmtId="0" fontId="29" fillId="6" borderId="0" xfId="0" applyFont="1" applyFill="1" applyAlignment="1">
      <alignment vertical="center"/>
    </xf>
    <xf numFmtId="0" fontId="20" fillId="6" borderId="0" xfId="0" applyFont="1" applyFill="1"/>
    <xf numFmtId="0" fontId="19" fillId="6" borderId="0" xfId="0" applyFont="1" applyFill="1" applyAlignment="1">
      <alignment vertical="center"/>
    </xf>
    <xf numFmtId="169" fontId="20" fillId="7" borderId="57" xfId="0" applyNumberFormat="1" applyFont="1" applyFill="1" applyBorder="1" applyAlignment="1">
      <alignment vertical="center"/>
    </xf>
    <xf numFmtId="169" fontId="20" fillId="7" borderId="13" xfId="0" applyNumberFormat="1" applyFont="1" applyFill="1" applyBorder="1" applyAlignment="1">
      <alignment vertical="center"/>
    </xf>
    <xf numFmtId="0" fontId="20" fillId="6" borderId="0" xfId="0" applyFont="1" applyFill="1" applyAlignment="1">
      <alignment vertical="center"/>
    </xf>
    <xf numFmtId="0" fontId="8" fillId="0" borderId="0" xfId="0" applyFont="1" applyAlignment="1">
      <alignment vertical="center"/>
    </xf>
    <xf numFmtId="0" fontId="7" fillId="6" borderId="0" xfId="0" applyFont="1" applyFill="1"/>
    <xf numFmtId="172" fontId="0" fillId="6" borderId="0" xfId="0" applyNumberFormat="1" applyFill="1"/>
    <xf numFmtId="166" fontId="0" fillId="6" borderId="58" xfId="0" applyNumberFormat="1" applyFill="1" applyBorder="1"/>
    <xf numFmtId="169" fontId="20" fillId="0" borderId="13" xfId="0" applyNumberFormat="1" applyFont="1" applyBorder="1" applyAlignment="1" applyProtection="1">
      <alignment vertical="center"/>
      <protection locked="0"/>
    </xf>
    <xf numFmtId="0" fontId="10" fillId="7" borderId="0" xfId="0" applyFont="1" applyFill="1" applyAlignment="1" applyProtection="1">
      <alignment vertical="center"/>
      <protection hidden="1"/>
    </xf>
    <xf numFmtId="0" fontId="0" fillId="7" borderId="0" xfId="0" applyFill="1" applyProtection="1">
      <protection hidden="1"/>
    </xf>
    <xf numFmtId="0" fontId="4" fillId="7" borderId="0" xfId="0" applyFont="1" applyFill="1" applyProtection="1">
      <protection hidden="1"/>
    </xf>
    <xf numFmtId="0" fontId="4" fillId="7" borderId="0" xfId="0" applyFont="1" applyFill="1" applyAlignment="1" applyProtection="1">
      <alignment vertical="center"/>
      <protection hidden="1"/>
    </xf>
    <xf numFmtId="0" fontId="14" fillId="7" borderId="0" xfId="0" applyFont="1" applyFill="1" applyProtection="1">
      <protection hidden="1"/>
    </xf>
    <xf numFmtId="0" fontId="5" fillId="7" borderId="0" xfId="0" applyFont="1" applyFill="1" applyAlignment="1" applyProtection="1">
      <alignment vertical="center"/>
      <protection hidden="1"/>
    </xf>
    <xf numFmtId="0" fontId="48" fillId="7" borderId="0" xfId="0" applyFont="1" applyFill="1" applyAlignment="1" applyProtection="1">
      <alignment vertical="center"/>
      <protection hidden="1"/>
    </xf>
    <xf numFmtId="0" fontId="4" fillId="7" borderId="37" xfId="0" applyFont="1" applyFill="1" applyBorder="1" applyAlignment="1" applyProtection="1">
      <alignment vertical="center"/>
      <protection hidden="1"/>
    </xf>
    <xf numFmtId="0" fontId="14" fillId="7" borderId="0" xfId="0" applyFont="1" applyFill="1" applyAlignment="1" applyProtection="1">
      <alignment vertical="center"/>
      <protection hidden="1"/>
    </xf>
    <xf numFmtId="49" fontId="14" fillId="7" borderId="0" xfId="0" applyNumberFormat="1" applyFont="1" applyFill="1" applyAlignment="1" applyProtection="1">
      <alignment horizontal="center" vertical="center"/>
      <protection hidden="1"/>
    </xf>
    <xf numFmtId="49" fontId="0" fillId="7" borderId="0" xfId="0" applyNumberFormat="1" applyFill="1" applyAlignment="1" applyProtection="1">
      <alignment vertical="center"/>
      <protection hidden="1"/>
    </xf>
    <xf numFmtId="0" fontId="12" fillId="7" borderId="0" xfId="0" applyFont="1" applyFill="1" applyAlignment="1" applyProtection="1">
      <alignment vertical="center"/>
      <protection hidden="1"/>
    </xf>
    <xf numFmtId="0" fontId="12" fillId="7" borderId="37" xfId="0" applyFont="1" applyFill="1" applyBorder="1" applyAlignment="1" applyProtection="1">
      <alignment vertical="center"/>
      <protection hidden="1"/>
    </xf>
    <xf numFmtId="49" fontId="4" fillId="7" borderId="0" xfId="0" applyNumberFormat="1" applyFont="1" applyFill="1" applyAlignment="1" applyProtection="1">
      <alignment vertical="center"/>
      <protection hidden="1"/>
    </xf>
    <xf numFmtId="0" fontId="0" fillId="7" borderId="0" xfId="0" applyFill="1" applyAlignment="1" applyProtection="1">
      <alignment vertical="center"/>
      <protection hidden="1"/>
    </xf>
    <xf numFmtId="0" fontId="0" fillId="7" borderId="38" xfId="0" applyFill="1" applyBorder="1" applyProtection="1">
      <protection hidden="1"/>
    </xf>
    <xf numFmtId="0" fontId="0" fillId="7" borderId="37" xfId="0" applyFill="1" applyBorder="1" applyProtection="1">
      <protection hidden="1"/>
    </xf>
    <xf numFmtId="0" fontId="43" fillId="7" borderId="38" xfId="0" applyFont="1" applyFill="1" applyBorder="1" applyAlignment="1" applyProtection="1">
      <alignment horizontal="left"/>
      <protection hidden="1"/>
    </xf>
    <xf numFmtId="0" fontId="0" fillId="7" borderId="39" xfId="0" applyFill="1" applyBorder="1" applyProtection="1">
      <protection hidden="1"/>
    </xf>
    <xf numFmtId="0" fontId="0" fillId="7" borderId="35" xfId="0" applyFill="1" applyBorder="1" applyProtection="1">
      <protection hidden="1"/>
    </xf>
    <xf numFmtId="0" fontId="0" fillId="7" borderId="40" xfId="0" applyFill="1" applyBorder="1" applyProtection="1">
      <protection hidden="1"/>
    </xf>
    <xf numFmtId="0" fontId="7" fillId="7" borderId="38" xfId="0" applyFont="1" applyFill="1" applyBorder="1" applyAlignment="1" applyProtection="1">
      <alignment vertical="center"/>
      <protection hidden="1"/>
    </xf>
    <xf numFmtId="0" fontId="7" fillId="7" borderId="0" xfId="0" applyFont="1" applyFill="1" applyAlignment="1" applyProtection="1">
      <alignment vertical="center"/>
      <protection hidden="1"/>
    </xf>
    <xf numFmtId="0" fontId="49" fillId="7" borderId="0" xfId="0" applyFont="1" applyFill="1" applyAlignment="1" applyProtection="1">
      <alignment vertical="center"/>
      <protection hidden="1"/>
    </xf>
    <xf numFmtId="0" fontId="7" fillId="7" borderId="37" xfId="0" applyFont="1" applyFill="1" applyBorder="1" applyAlignment="1" applyProtection="1">
      <alignment vertical="center"/>
      <protection hidden="1"/>
    </xf>
    <xf numFmtId="0" fontId="28" fillId="7" borderId="0" xfId="0" applyFont="1" applyFill="1" applyAlignment="1" applyProtection="1">
      <alignment horizontal="center"/>
      <protection hidden="1"/>
    </xf>
    <xf numFmtId="0" fontId="28" fillId="7" borderId="0" xfId="0" applyFont="1" applyFill="1" applyProtection="1">
      <protection hidden="1"/>
    </xf>
    <xf numFmtId="0" fontId="7" fillId="7" borderId="33" xfId="0" applyFont="1" applyFill="1" applyBorder="1" applyAlignment="1" applyProtection="1">
      <alignment horizontal="center" vertical="center"/>
      <protection locked="0"/>
    </xf>
    <xf numFmtId="0" fontId="28" fillId="7" borderId="37" xfId="0" applyFont="1" applyFill="1" applyBorder="1" applyAlignment="1" applyProtection="1">
      <alignment horizontal="center"/>
      <protection hidden="1"/>
    </xf>
    <xf numFmtId="0" fontId="28" fillId="7" borderId="0" xfId="0" applyFont="1" applyFill="1" applyAlignment="1" applyProtection="1">
      <alignment horizontal="center" vertical="top"/>
      <protection hidden="1"/>
    </xf>
    <xf numFmtId="0" fontId="28" fillId="7" borderId="0" xfId="0" applyFont="1" applyFill="1" applyAlignment="1" applyProtection="1">
      <alignment horizontal="left" vertical="top"/>
      <protection hidden="1"/>
    </xf>
    <xf numFmtId="0" fontId="43" fillId="7" borderId="38" xfId="0" applyFont="1" applyFill="1" applyBorder="1" applyAlignment="1" applyProtection="1">
      <alignment vertical="center"/>
      <protection hidden="1"/>
    </xf>
    <xf numFmtId="0" fontId="43" fillId="7" borderId="0" xfId="0" applyFont="1" applyFill="1" applyAlignment="1" applyProtection="1">
      <alignment vertical="center"/>
      <protection hidden="1"/>
    </xf>
    <xf numFmtId="0" fontId="43" fillId="7" borderId="37" xfId="0" applyFont="1" applyFill="1" applyBorder="1" applyAlignment="1" applyProtection="1">
      <alignment vertical="center"/>
      <protection hidden="1"/>
    </xf>
    <xf numFmtId="0" fontId="7" fillId="7" borderId="38" xfId="0" applyFont="1" applyFill="1" applyBorder="1" applyAlignment="1" applyProtection="1">
      <alignment horizontal="right"/>
      <protection hidden="1"/>
    </xf>
    <xf numFmtId="0" fontId="1" fillId="7" borderId="0" xfId="0" applyFont="1" applyFill="1" applyAlignment="1" applyProtection="1">
      <alignment horizontal="left"/>
      <protection hidden="1"/>
    </xf>
    <xf numFmtId="0" fontId="7" fillId="7" borderId="38" xfId="0" applyFont="1" applyFill="1" applyBorder="1" applyProtection="1">
      <protection hidden="1"/>
    </xf>
    <xf numFmtId="0" fontId="7" fillId="7" borderId="41" xfId="0" applyFont="1" applyFill="1" applyBorder="1" applyAlignment="1" applyProtection="1">
      <alignment vertical="center"/>
      <protection hidden="1"/>
    </xf>
    <xf numFmtId="0" fontId="13" fillId="7" borderId="14" xfId="0" applyFont="1" applyFill="1" applyBorder="1" applyAlignment="1" applyProtection="1">
      <alignment vertical="center"/>
      <protection hidden="1"/>
    </xf>
    <xf numFmtId="0" fontId="13" fillId="7" borderId="0" xfId="0" applyFont="1" applyFill="1" applyAlignment="1" applyProtection="1">
      <alignment vertical="center"/>
      <protection hidden="1"/>
    </xf>
    <xf numFmtId="0" fontId="0" fillId="7" borderId="0" xfId="0" applyFill="1" applyAlignment="1" applyProtection="1">
      <alignment horizontal="left"/>
      <protection hidden="1"/>
    </xf>
    <xf numFmtId="0" fontId="7" fillId="7" borderId="38" xfId="0" applyFont="1" applyFill="1" applyBorder="1" applyAlignment="1" applyProtection="1">
      <alignment horizontal="right" vertical="center"/>
      <protection hidden="1"/>
    </xf>
    <xf numFmtId="0" fontId="7" fillId="7" borderId="15" xfId="0" applyFont="1" applyFill="1" applyBorder="1" applyAlignment="1" applyProtection="1">
      <alignment horizontal="right" vertical="center"/>
      <protection hidden="1"/>
    </xf>
    <xf numFmtId="0" fontId="0" fillId="7" borderId="38" xfId="0" applyFill="1" applyBorder="1" applyAlignment="1" applyProtection="1">
      <alignment horizontal="right"/>
      <protection hidden="1"/>
    </xf>
    <xf numFmtId="0" fontId="7" fillId="7" borderId="15" xfId="0" applyFont="1" applyFill="1" applyBorder="1" applyAlignment="1" applyProtection="1">
      <alignment horizontal="right"/>
      <protection hidden="1"/>
    </xf>
    <xf numFmtId="0" fontId="20" fillId="7" borderId="0" xfId="0" applyFont="1" applyFill="1" applyProtection="1">
      <protection hidden="1"/>
    </xf>
    <xf numFmtId="0" fontId="0" fillId="7" borderId="41" xfId="0" applyFill="1" applyBorder="1" applyProtection="1">
      <protection hidden="1"/>
    </xf>
    <xf numFmtId="0" fontId="0" fillId="7" borderId="14" xfId="0" applyFill="1" applyBorder="1" applyProtection="1">
      <protection hidden="1"/>
    </xf>
    <xf numFmtId="0" fontId="0" fillId="7" borderId="42" xfId="0" applyFill="1" applyBorder="1" applyProtection="1">
      <protection hidden="1"/>
    </xf>
    <xf numFmtId="0" fontId="51" fillId="7" borderId="0" xfId="0" applyFont="1" applyFill="1" applyProtection="1">
      <protection hidden="1"/>
    </xf>
    <xf numFmtId="0" fontId="21" fillId="7" borderId="0" xfId="0" applyFont="1" applyFill="1" applyAlignment="1" applyProtection="1">
      <alignment wrapText="1"/>
      <protection locked="0"/>
    </xf>
    <xf numFmtId="0" fontId="21" fillId="7" borderId="37" xfId="0" applyFont="1" applyFill="1" applyBorder="1" applyAlignment="1" applyProtection="1">
      <alignment wrapText="1"/>
      <protection locked="0"/>
    </xf>
    <xf numFmtId="0" fontId="7" fillId="7" borderId="0" xfId="0" applyFont="1" applyFill="1"/>
    <xf numFmtId="0" fontId="11" fillId="7" borderId="33" xfId="0" applyFont="1" applyFill="1" applyBorder="1" applyAlignment="1" applyProtection="1">
      <alignment horizontal="center" vertical="center"/>
      <protection locked="0"/>
    </xf>
    <xf numFmtId="0" fontId="7" fillId="7" borderId="0" xfId="0" applyFont="1" applyFill="1" applyProtection="1">
      <protection hidden="1"/>
    </xf>
    <xf numFmtId="0" fontId="29" fillId="7" borderId="0" xfId="0" applyFont="1" applyFill="1" applyAlignment="1" applyProtection="1">
      <alignment horizontal="center" vertical="center"/>
      <protection hidden="1"/>
    </xf>
    <xf numFmtId="0" fontId="43" fillId="7" borderId="38" xfId="0" applyFont="1" applyFill="1" applyBorder="1" applyProtection="1">
      <protection hidden="1"/>
    </xf>
    <xf numFmtId="0" fontId="18" fillId="7" borderId="0" xfId="0" applyFont="1" applyFill="1"/>
    <xf numFmtId="0" fontId="20" fillId="7" borderId="0" xfId="0" applyFont="1" applyFill="1" applyAlignment="1" applyProtection="1">
      <alignment vertical="center"/>
      <protection hidden="1"/>
    </xf>
    <xf numFmtId="0" fontId="20" fillId="7" borderId="16" xfId="0" applyFont="1" applyFill="1" applyBorder="1" applyProtection="1">
      <protection hidden="1"/>
    </xf>
    <xf numFmtId="0" fontId="0" fillId="7" borderId="16" xfId="0" applyFill="1" applyBorder="1" applyProtection="1">
      <protection hidden="1"/>
    </xf>
    <xf numFmtId="0" fontId="0" fillId="7" borderId="43" xfId="0" applyFill="1" applyBorder="1" applyProtection="1">
      <protection hidden="1"/>
    </xf>
    <xf numFmtId="0" fontId="14" fillId="6" borderId="14" xfId="0" applyFont="1" applyFill="1" applyBorder="1" applyAlignment="1" applyProtection="1">
      <alignment horizontal="center" vertical="center"/>
      <protection locked="0"/>
    </xf>
    <xf numFmtId="15" fontId="19" fillId="6" borderId="14" xfId="0" applyNumberFormat="1" applyFont="1" applyFill="1" applyBorder="1" applyAlignment="1" applyProtection="1">
      <alignment horizontal="center" wrapText="1"/>
      <protection locked="0"/>
    </xf>
    <xf numFmtId="0" fontId="20" fillId="6" borderId="14" xfId="0" applyFont="1" applyFill="1" applyBorder="1" applyAlignment="1" applyProtection="1">
      <alignment horizontal="center" wrapText="1"/>
      <protection locked="0"/>
    </xf>
    <xf numFmtId="0" fontId="7" fillId="6" borderId="14" xfId="0" applyFont="1" applyFill="1" applyBorder="1" applyAlignment="1" applyProtection="1">
      <alignment horizontal="center"/>
      <protection locked="0"/>
    </xf>
    <xf numFmtId="0" fontId="7" fillId="6" borderId="36" xfId="0" applyFont="1" applyFill="1" applyBorder="1" applyAlignment="1" applyProtection="1">
      <alignment horizontal="center"/>
      <protection locked="0"/>
    </xf>
    <xf numFmtId="0" fontId="0" fillId="7" borderId="0" xfId="0" applyFill="1" applyAlignment="1">
      <alignment vertical="center"/>
    </xf>
    <xf numFmtId="0" fontId="4" fillId="7" borderId="0" xfId="0" applyFont="1" applyFill="1" applyAlignment="1">
      <alignment vertical="center"/>
    </xf>
    <xf numFmtId="0" fontId="30" fillId="7" borderId="0" xfId="0" applyFont="1" applyFill="1" applyAlignment="1">
      <alignment horizontal="center" vertical="center"/>
    </xf>
    <xf numFmtId="0" fontId="7" fillId="7" borderId="55" xfId="0" applyFont="1" applyFill="1" applyBorder="1" applyAlignment="1">
      <alignment vertical="center" wrapText="1"/>
    </xf>
    <xf numFmtId="0" fontId="7" fillId="7" borderId="53" xfId="0" applyFont="1" applyFill="1" applyBorder="1" applyAlignment="1">
      <alignment vertical="center" wrapText="1"/>
    </xf>
    <xf numFmtId="0" fontId="7" fillId="7" borderId="53" xfId="0" applyFont="1" applyFill="1" applyBorder="1" applyAlignment="1">
      <alignment horizontal="center" vertical="center" wrapText="1"/>
    </xf>
    <xf numFmtId="0" fontId="21" fillId="7" borderId="54" xfId="0" applyFont="1" applyFill="1" applyBorder="1" applyAlignment="1">
      <alignment horizontal="center" vertical="center" wrapText="1"/>
    </xf>
    <xf numFmtId="0" fontId="20" fillId="7" borderId="56" xfId="0" applyFont="1" applyFill="1" applyBorder="1" applyAlignment="1">
      <alignment horizontal="center" vertical="center" wrapText="1"/>
    </xf>
    <xf numFmtId="0" fontId="9" fillId="7" borderId="0" xfId="0" applyFont="1" applyFill="1" applyAlignment="1">
      <alignment vertical="center"/>
    </xf>
    <xf numFmtId="0" fontId="7" fillId="7" borderId="0" xfId="0" applyFont="1" applyFill="1" applyAlignment="1">
      <alignment vertical="center"/>
    </xf>
    <xf numFmtId="0" fontId="20" fillId="7" borderId="10" xfId="0" applyFont="1" applyFill="1" applyBorder="1" applyAlignment="1">
      <alignment horizontal="center" vertical="center" wrapText="1"/>
    </xf>
    <xf numFmtId="0" fontId="8" fillId="7" borderId="0" xfId="0" applyFont="1" applyFill="1" applyAlignment="1">
      <alignment vertical="center"/>
    </xf>
    <xf numFmtId="0" fontId="0" fillId="7" borderId="23" xfId="0" applyFill="1" applyBorder="1" applyAlignment="1">
      <alignment vertical="center"/>
    </xf>
    <xf numFmtId="0" fontId="0" fillId="7" borderId="24" xfId="0" applyFill="1" applyBorder="1" applyAlignment="1">
      <alignment vertical="center"/>
    </xf>
    <xf numFmtId="0" fontId="0" fillId="7" borderId="12" xfId="0" applyFill="1" applyBorder="1" applyAlignment="1">
      <alignment vertical="center"/>
    </xf>
    <xf numFmtId="0" fontId="30" fillId="7" borderId="9" xfId="0" applyFont="1" applyFill="1" applyBorder="1" applyAlignment="1">
      <alignment horizontal="center" vertical="center"/>
    </xf>
    <xf numFmtId="0" fontId="30" fillId="7" borderId="4" xfId="0" applyFont="1" applyFill="1" applyBorder="1" applyAlignment="1">
      <alignment horizontal="center" vertical="center"/>
    </xf>
    <xf numFmtId="0" fontId="7" fillId="4" borderId="9" xfId="0" applyFont="1" applyFill="1" applyBorder="1" applyAlignment="1">
      <alignment horizontal="center" wrapText="1"/>
    </xf>
    <xf numFmtId="0" fontId="7" fillId="4" borderId="0" xfId="0" applyFont="1" applyFill="1" applyAlignment="1" applyProtection="1">
      <alignment horizontal="left" wrapText="1"/>
      <protection locked="0"/>
    </xf>
    <xf numFmtId="0" fontId="8" fillId="4" borderId="0" xfId="0" applyFont="1" applyFill="1" applyAlignment="1" applyProtection="1">
      <alignment horizontal="center" wrapText="1"/>
      <protection locked="0"/>
    </xf>
    <xf numFmtId="0" fontId="20" fillId="4" borderId="0" xfId="0" applyFont="1" applyFill="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9" xfId="0" applyFont="1" applyFill="1" applyBorder="1" applyAlignment="1">
      <alignment horizontal="right"/>
    </xf>
    <xf numFmtId="0" fontId="8" fillId="4" borderId="14" xfId="0" applyFont="1" applyFill="1" applyBorder="1" applyAlignment="1" applyProtection="1">
      <alignment horizontal="left" wrapText="1"/>
      <protection locked="0"/>
    </xf>
    <xf numFmtId="0" fontId="8" fillId="4" borderId="36" xfId="0" applyFont="1" applyFill="1" applyBorder="1" applyAlignment="1" applyProtection="1">
      <alignment horizontal="left" wrapText="1"/>
      <protection locked="0"/>
    </xf>
    <xf numFmtId="0" fontId="7" fillId="4" borderId="10" xfId="0" applyFont="1" applyFill="1" applyBorder="1" applyAlignment="1">
      <alignment horizontal="right"/>
    </xf>
    <xf numFmtId="0" fontId="8" fillId="4" borderId="44" xfId="0" applyFont="1" applyFill="1" applyBorder="1" applyAlignment="1" applyProtection="1">
      <alignment horizontal="left" wrapText="1"/>
      <protection locked="0"/>
    </xf>
    <xf numFmtId="0" fontId="8" fillId="7" borderId="0" xfId="0" applyFont="1" applyFill="1"/>
    <xf numFmtId="0" fontId="8" fillId="7" borderId="9" xfId="0" applyFont="1" applyFill="1" applyBorder="1"/>
    <xf numFmtId="0" fontId="8" fillId="7" borderId="35" xfId="0" applyFont="1" applyFill="1" applyBorder="1"/>
    <xf numFmtId="0" fontId="7" fillId="7" borderId="35" xfId="0" applyFont="1" applyFill="1" applyBorder="1" applyAlignment="1">
      <alignment horizontal="center"/>
    </xf>
    <xf numFmtId="0" fontId="27" fillId="7" borderId="9" xfId="0" applyFont="1" applyFill="1" applyBorder="1"/>
    <xf numFmtId="0" fontId="20" fillId="7" borderId="9" xfId="0" applyFont="1" applyFill="1" applyBorder="1"/>
    <xf numFmtId="0" fontId="20" fillId="7" borderId="0" xfId="0" applyFont="1" applyFill="1"/>
    <xf numFmtId="0" fontId="27" fillId="7" borderId="10" xfId="0" applyFont="1" applyFill="1" applyBorder="1"/>
    <xf numFmtId="0" fontId="8" fillId="7" borderId="7" xfId="0" applyFont="1" applyFill="1" applyBorder="1"/>
    <xf numFmtId="0" fontId="8" fillId="7" borderId="0" xfId="0" applyFont="1" applyFill="1" applyAlignment="1">
      <alignment horizontal="center"/>
    </xf>
    <xf numFmtId="0" fontId="8" fillId="7" borderId="4" xfId="0" applyFont="1" applyFill="1" applyBorder="1"/>
    <xf numFmtId="0" fontId="8" fillId="7" borderId="10" xfId="0" applyFont="1" applyFill="1" applyBorder="1"/>
    <xf numFmtId="0" fontId="8" fillId="7" borderId="7" xfId="0" applyFont="1" applyFill="1" applyBorder="1" applyAlignment="1">
      <alignment horizontal="center"/>
    </xf>
    <xf numFmtId="0" fontId="8" fillId="7" borderId="19" xfId="0" applyFont="1" applyFill="1" applyBorder="1"/>
    <xf numFmtId="0" fontId="7" fillId="7" borderId="9" xfId="0" applyFont="1" applyFill="1" applyBorder="1"/>
    <xf numFmtId="0" fontId="7" fillId="7" borderId="0" xfId="0" applyFont="1" applyFill="1" applyAlignment="1">
      <alignment horizontal="center"/>
    </xf>
    <xf numFmtId="0" fontId="7" fillId="7" borderId="4" xfId="0" applyFont="1" applyFill="1" applyBorder="1" applyAlignment="1">
      <alignment horizontal="center"/>
    </xf>
    <xf numFmtId="0" fontId="37" fillId="7" borderId="0" xfId="0" applyFont="1" applyFill="1" applyAlignment="1">
      <alignment horizontal="center"/>
    </xf>
    <xf numFmtId="0" fontId="26" fillId="7" borderId="4" xfId="0" applyFont="1" applyFill="1" applyBorder="1" applyAlignment="1">
      <alignment horizontal="center" vertical="center"/>
    </xf>
    <xf numFmtId="0" fontId="20" fillId="7" borderId="9" xfId="0" applyFont="1" applyFill="1" applyBorder="1" applyAlignment="1">
      <alignment horizontal="right"/>
    </xf>
    <xf numFmtId="0" fontId="8" fillId="7" borderId="9" xfId="0" applyFont="1" applyFill="1" applyBorder="1" applyAlignment="1">
      <alignment horizontal="right"/>
    </xf>
    <xf numFmtId="0" fontId="8" fillId="7" borderId="0" xfId="0" applyFont="1" applyFill="1" applyAlignment="1">
      <alignment horizontal="left"/>
    </xf>
    <xf numFmtId="0" fontId="8" fillId="7" borderId="14" xfId="0" applyFont="1" applyFill="1" applyBorder="1"/>
    <xf numFmtId="172" fontId="7" fillId="7" borderId="0" xfId="0" applyNumberFormat="1" applyFont="1" applyFill="1"/>
    <xf numFmtId="0" fontId="8" fillId="7" borderId="15" xfId="0" applyFont="1" applyFill="1" applyBorder="1" applyAlignment="1">
      <alignment horizontal="center"/>
    </xf>
    <xf numFmtId="0" fontId="8" fillId="7" borderId="10" xfId="0" applyFont="1" applyFill="1" applyBorder="1" applyAlignment="1">
      <alignment horizontal="right"/>
    </xf>
    <xf numFmtId="0" fontId="8" fillId="7" borderId="7" xfId="0" applyFont="1" applyFill="1" applyBorder="1" applyAlignment="1">
      <alignment horizontal="left"/>
    </xf>
    <xf numFmtId="172" fontId="7" fillId="7" borderId="7" xfId="0" applyNumberFormat="1" applyFont="1" applyFill="1" applyBorder="1"/>
    <xf numFmtId="0" fontId="8" fillId="7" borderId="15" xfId="0" applyFont="1" applyFill="1" applyBorder="1"/>
    <xf numFmtId="0" fontId="26" fillId="7" borderId="4" xfId="0" applyFont="1" applyFill="1" applyBorder="1" applyAlignment="1">
      <alignment horizontal="right"/>
    </xf>
    <xf numFmtId="172" fontId="20" fillId="6" borderId="14" xfId="0" applyNumberFormat="1" applyFont="1" applyFill="1" applyBorder="1" applyProtection="1">
      <protection locked="0"/>
    </xf>
    <xf numFmtId="170" fontId="20" fillId="6" borderId="14" xfId="0" applyNumberFormat="1" applyFont="1" applyFill="1" applyBorder="1" applyProtection="1">
      <protection locked="0"/>
    </xf>
    <xf numFmtId="172" fontId="20" fillId="6" borderId="36" xfId="0" applyNumberFormat="1" applyFont="1" applyFill="1" applyBorder="1" applyProtection="1">
      <protection locked="0"/>
    </xf>
    <xf numFmtId="170" fontId="20" fillId="6" borderId="36" xfId="0" applyNumberFormat="1" applyFont="1" applyFill="1" applyBorder="1" applyProtection="1">
      <protection locked="0"/>
    </xf>
    <xf numFmtId="172" fontId="20" fillId="6" borderId="7" xfId="0" applyNumberFormat="1" applyFont="1" applyFill="1" applyBorder="1" applyProtection="1">
      <protection locked="0"/>
    </xf>
    <xf numFmtId="170" fontId="20" fillId="6" borderId="7" xfId="0" applyNumberFormat="1" applyFont="1" applyFill="1" applyBorder="1" applyProtection="1">
      <protection locked="0"/>
    </xf>
    <xf numFmtId="172" fontId="20" fillId="3" borderId="14" xfId="0" applyNumberFormat="1" applyFont="1" applyFill="1" applyBorder="1" applyProtection="1">
      <protection locked="0"/>
    </xf>
    <xf numFmtId="172" fontId="20" fillId="3" borderId="0" xfId="0" applyNumberFormat="1" applyFont="1" applyFill="1" applyProtection="1">
      <protection locked="0"/>
    </xf>
    <xf numFmtId="172" fontId="20" fillId="3" borderId="35" xfId="0" applyNumberFormat="1" applyFont="1" applyFill="1" applyBorder="1" applyProtection="1">
      <protection locked="0"/>
    </xf>
    <xf numFmtId="172" fontId="20" fillId="3" borderId="36" xfId="0" applyNumberFormat="1" applyFont="1" applyFill="1" applyBorder="1" applyProtection="1">
      <protection locked="0"/>
    </xf>
    <xf numFmtId="172" fontId="20" fillId="3" borderId="7" xfId="0" applyNumberFormat="1" applyFont="1" applyFill="1" applyBorder="1" applyProtection="1">
      <protection locked="0"/>
    </xf>
    <xf numFmtId="168" fontId="20" fillId="6" borderId="14" xfId="0" applyNumberFormat="1" applyFont="1" applyFill="1" applyBorder="1" applyAlignment="1" applyProtection="1">
      <alignment horizontal="center"/>
      <protection locked="0"/>
    </xf>
    <xf numFmtId="15" fontId="20" fillId="6" borderId="47" xfId="0" applyNumberFormat="1" applyFont="1" applyFill="1" applyBorder="1" applyAlignment="1" applyProtection="1">
      <alignment horizontal="center"/>
      <protection locked="0"/>
    </xf>
    <xf numFmtId="172" fontId="20" fillId="6" borderId="0" xfId="0" applyNumberFormat="1" applyFont="1" applyFill="1" applyProtection="1">
      <protection locked="0"/>
    </xf>
    <xf numFmtId="168" fontId="20" fillId="6" borderId="36" xfId="0" applyNumberFormat="1" applyFont="1" applyFill="1" applyBorder="1" applyAlignment="1" applyProtection="1">
      <alignment horizontal="center"/>
      <protection locked="0"/>
    </xf>
    <xf numFmtId="0" fontId="20" fillId="6" borderId="4" xfId="0" applyFont="1" applyFill="1" applyBorder="1" applyAlignment="1" applyProtection="1">
      <alignment horizontal="center"/>
      <protection locked="0"/>
    </xf>
    <xf numFmtId="0" fontId="20" fillId="6" borderId="48" xfId="0" applyFont="1" applyFill="1" applyBorder="1" applyAlignment="1" applyProtection="1">
      <alignment horizontal="center"/>
      <protection locked="0"/>
    </xf>
    <xf numFmtId="0" fontId="20" fillId="6" borderId="46" xfId="0" applyFont="1" applyFill="1" applyBorder="1" applyAlignment="1" applyProtection="1">
      <alignment horizontal="center"/>
      <protection locked="0"/>
    </xf>
    <xf numFmtId="172" fontId="7" fillId="3" borderId="45" xfId="0" applyNumberFormat="1" applyFont="1" applyFill="1" applyBorder="1"/>
    <xf numFmtId="172" fontId="20" fillId="8" borderId="14" xfId="0" applyNumberFormat="1" applyFont="1" applyFill="1" applyBorder="1" applyProtection="1">
      <protection locked="0"/>
    </xf>
    <xf numFmtId="168" fontId="20" fillId="8" borderId="14" xfId="0" applyNumberFormat="1" applyFont="1" applyFill="1" applyBorder="1" applyAlignment="1" applyProtection="1">
      <alignment horizontal="center"/>
      <protection locked="0"/>
    </xf>
    <xf numFmtId="172" fontId="20" fillId="8" borderId="36" xfId="0" applyNumberFormat="1" applyFont="1" applyFill="1" applyBorder="1" applyProtection="1">
      <protection locked="0"/>
    </xf>
    <xf numFmtId="168" fontId="20" fillId="8" borderId="36" xfId="0" applyNumberFormat="1" applyFont="1" applyFill="1" applyBorder="1" applyAlignment="1" applyProtection="1">
      <alignment horizontal="center"/>
      <protection locked="0"/>
    </xf>
    <xf numFmtId="164" fontId="91" fillId="7" borderId="14" xfId="0" applyNumberFormat="1" applyFont="1" applyFill="1" applyBorder="1" applyAlignment="1">
      <alignment horizontal="center"/>
    </xf>
    <xf numFmtId="0" fontId="11" fillId="7" borderId="0" xfId="0" applyFont="1" applyFill="1" applyAlignment="1">
      <alignment vertical="center"/>
    </xf>
    <xf numFmtId="0" fontId="11" fillId="7" borderId="4" xfId="0" applyFont="1" applyFill="1" applyBorder="1" applyAlignment="1">
      <alignment vertical="center"/>
    </xf>
    <xf numFmtId="0" fontId="0" fillId="7" borderId="5" xfId="0" applyFill="1" applyBorder="1" applyAlignment="1">
      <alignment horizontal="center" vertical="center"/>
    </xf>
    <xf numFmtId="166" fontId="0" fillId="7" borderId="0" xfId="0" applyNumberFormat="1" applyFill="1" applyAlignment="1">
      <alignment vertical="center"/>
    </xf>
    <xf numFmtId="0" fontId="43" fillId="7" borderId="0" xfId="0" applyFont="1" applyFill="1" applyAlignment="1">
      <alignment horizontal="center" vertical="center"/>
    </xf>
    <xf numFmtId="0" fontId="15" fillId="7" borderId="0" xfId="0" applyFont="1" applyFill="1" applyAlignment="1">
      <alignment horizontal="center" vertical="center"/>
    </xf>
    <xf numFmtId="3" fontId="7" fillId="7" borderId="0" xfId="0" applyNumberFormat="1" applyFont="1" applyFill="1" applyAlignment="1">
      <alignment horizontal="center" vertical="center"/>
    </xf>
    <xf numFmtId="0" fontId="19" fillId="7" borderId="0" xfId="0" applyFont="1" applyFill="1" applyAlignment="1">
      <alignment vertical="center"/>
    </xf>
    <xf numFmtId="0" fontId="29" fillId="7" borderId="5" xfId="0" applyFont="1" applyFill="1" applyBorder="1" applyAlignment="1">
      <alignment horizontal="center" vertical="center"/>
    </xf>
    <xf numFmtId="0" fontId="29" fillId="7" borderId="0" xfId="0" applyFont="1" applyFill="1" applyAlignment="1">
      <alignment vertical="center"/>
    </xf>
    <xf numFmtId="0" fontId="29" fillId="7" borderId="5" xfId="0" applyFont="1" applyFill="1" applyBorder="1" applyAlignment="1" applyProtection="1">
      <alignment horizontal="center" vertical="center"/>
      <protection locked="0"/>
    </xf>
    <xf numFmtId="166" fontId="28" fillId="7" borderId="0" xfId="0" applyNumberFormat="1" applyFont="1" applyFill="1" applyAlignment="1">
      <alignment horizontal="center" vertical="center"/>
    </xf>
    <xf numFmtId="166" fontId="3" fillId="7" borderId="0" xfId="0" applyNumberFormat="1" applyFont="1" applyFill="1" applyAlignment="1">
      <alignment horizontal="center" vertical="center"/>
    </xf>
    <xf numFmtId="169" fontId="29" fillId="7" borderId="0" xfId="0" applyNumberFormat="1" applyFont="1" applyFill="1" applyAlignment="1" applyProtection="1">
      <alignment vertical="center"/>
      <protection locked="0"/>
    </xf>
    <xf numFmtId="166" fontId="7" fillId="7" borderId="0" xfId="0" applyNumberFormat="1" applyFont="1" applyFill="1" applyAlignment="1">
      <alignment vertical="center"/>
    </xf>
    <xf numFmtId="44" fontId="19" fillId="7" borderId="0" xfId="0" applyNumberFormat="1" applyFont="1" applyFill="1" applyAlignment="1">
      <alignment vertical="center"/>
    </xf>
    <xf numFmtId="0" fontId="20" fillId="7" borderId="0" xfId="0" applyFont="1" applyFill="1" applyAlignment="1">
      <alignment vertical="center"/>
    </xf>
    <xf numFmtId="0" fontId="20" fillId="7" borderId="0" xfId="0" applyFont="1" applyFill="1" applyAlignment="1" applyProtection="1">
      <alignment vertical="center"/>
      <protection locked="0"/>
    </xf>
    <xf numFmtId="169" fontId="19" fillId="7" borderId="3" xfId="0" applyNumberFormat="1" applyFont="1" applyFill="1" applyBorder="1" applyAlignment="1">
      <alignment vertical="center"/>
    </xf>
    <xf numFmtId="169" fontId="20" fillId="7" borderId="13" xfId="0" applyNumberFormat="1" applyFont="1" applyFill="1" applyBorder="1" applyAlignment="1" applyProtection="1">
      <alignment vertical="center"/>
      <protection locked="0"/>
    </xf>
    <xf numFmtId="166" fontId="16" fillId="7" borderId="0" xfId="0" applyNumberFormat="1" applyFont="1" applyFill="1" applyAlignment="1">
      <alignment vertical="center"/>
    </xf>
    <xf numFmtId="0" fontId="41" fillId="7" borderId="0" xfId="0" applyFont="1" applyFill="1" applyAlignment="1">
      <alignment vertical="center"/>
    </xf>
    <xf numFmtId="0" fontId="13" fillId="7" borderId="0" xfId="0" applyFont="1" applyFill="1" applyAlignment="1">
      <alignment vertical="center"/>
    </xf>
    <xf numFmtId="166" fontId="0" fillId="7" borderId="0" xfId="0" quotePrefix="1" applyNumberFormat="1" applyFill="1" applyAlignment="1">
      <alignment vertical="center"/>
    </xf>
    <xf numFmtId="44" fontId="7" fillId="7" borderId="16" xfId="0" applyNumberFormat="1" applyFont="1" applyFill="1" applyBorder="1" applyAlignment="1">
      <alignment vertical="center"/>
    </xf>
    <xf numFmtId="169" fontId="20" fillId="7" borderId="3" xfId="0" applyNumberFormat="1" applyFont="1" applyFill="1" applyBorder="1" applyAlignment="1" applyProtection="1">
      <alignment vertical="center"/>
      <protection locked="0"/>
    </xf>
    <xf numFmtId="169" fontId="20" fillId="7" borderId="0" xfId="0" applyNumberFormat="1" applyFont="1" applyFill="1" applyAlignment="1" applyProtection="1">
      <alignment vertical="center"/>
      <protection locked="0"/>
    </xf>
    <xf numFmtId="169" fontId="20" fillId="7" borderId="0" xfId="0" applyNumberFormat="1" applyFont="1" applyFill="1" applyAlignment="1">
      <alignment vertical="center"/>
    </xf>
    <xf numFmtId="0" fontId="29" fillId="7" borderId="0" xfId="0" applyFont="1" applyFill="1" applyAlignment="1" applyProtection="1">
      <alignment vertical="center"/>
      <protection locked="0"/>
    </xf>
    <xf numFmtId="166" fontId="17" fillId="7" borderId="1" xfId="0" applyNumberFormat="1" applyFont="1" applyFill="1" applyBorder="1" applyAlignment="1">
      <alignment vertical="center"/>
    </xf>
    <xf numFmtId="166" fontId="17" fillId="7" borderId="0" xfId="0" applyNumberFormat="1" applyFont="1" applyFill="1" applyAlignment="1">
      <alignment vertical="center"/>
    </xf>
    <xf numFmtId="169" fontId="29" fillId="7" borderId="3" xfId="0" applyNumberFormat="1" applyFont="1" applyFill="1" applyBorder="1" applyAlignment="1" applyProtection="1">
      <alignment vertical="center"/>
      <protection locked="0"/>
    </xf>
    <xf numFmtId="169" fontId="20" fillId="7" borderId="31" xfId="0" applyNumberFormat="1" applyFont="1" applyFill="1" applyBorder="1" applyAlignment="1">
      <alignment vertical="center"/>
    </xf>
    <xf numFmtId="169" fontId="29" fillId="7" borderId="13" xfId="0" applyNumberFormat="1" applyFont="1" applyFill="1" applyBorder="1" applyAlignment="1">
      <alignment vertical="center"/>
    </xf>
    <xf numFmtId="44" fontId="29" fillId="7" borderId="34" xfId="0" applyNumberFormat="1" applyFont="1" applyFill="1" applyBorder="1" applyAlignment="1">
      <alignment vertical="center"/>
    </xf>
    <xf numFmtId="44" fontId="29" fillId="7" borderId="0" xfId="0" applyNumberFormat="1" applyFont="1" applyFill="1" applyAlignment="1">
      <alignment vertical="center"/>
    </xf>
    <xf numFmtId="44" fontId="0" fillId="7" borderId="0" xfId="0" applyNumberFormat="1" applyFill="1" applyAlignment="1">
      <alignment vertical="center"/>
    </xf>
    <xf numFmtId="0" fontId="7" fillId="7" borderId="0" xfId="0" applyFont="1" applyFill="1" applyAlignment="1">
      <alignment horizontal="center" vertical="center"/>
    </xf>
    <xf numFmtId="166" fontId="7" fillId="7" borderId="1" xfId="0" applyNumberFormat="1" applyFont="1" applyFill="1" applyBorder="1" applyAlignment="1">
      <alignment vertical="center"/>
    </xf>
    <xf numFmtId="0" fontId="0" fillId="7" borderId="6" xfId="0" applyFill="1" applyBorder="1" applyAlignment="1">
      <alignment horizontal="center" vertical="center"/>
    </xf>
    <xf numFmtId="0" fontId="0" fillId="7" borderId="7" xfId="0" applyFill="1" applyBorder="1" applyAlignment="1">
      <alignment vertical="center"/>
    </xf>
    <xf numFmtId="166" fontId="0" fillId="7" borderId="7" xfId="0" applyNumberFormat="1" applyFill="1" applyBorder="1" applyAlignment="1">
      <alignment vertical="center"/>
    </xf>
    <xf numFmtId="166" fontId="0" fillId="7" borderId="7" xfId="0" quotePrefix="1" applyNumberFormat="1" applyFill="1" applyBorder="1" applyAlignment="1">
      <alignment vertical="center"/>
    </xf>
    <xf numFmtId="0" fontId="0" fillId="7" borderId="0" xfId="0" applyFill="1" applyAlignment="1">
      <alignment horizontal="center" vertical="center"/>
    </xf>
    <xf numFmtId="169" fontId="20" fillId="6" borderId="59" xfId="0" applyNumberFormat="1" applyFont="1" applyFill="1" applyBorder="1" applyAlignment="1" applyProtection="1">
      <alignment vertical="center"/>
      <protection locked="0"/>
    </xf>
    <xf numFmtId="169" fontId="20" fillId="6" borderId="62" xfId="0" applyNumberFormat="1" applyFont="1" applyFill="1" applyBorder="1" applyAlignment="1" applyProtection="1">
      <alignment vertical="center"/>
      <protection locked="0"/>
    </xf>
    <xf numFmtId="169" fontId="20" fillId="6" borderId="60" xfId="0" applyNumberFormat="1" applyFont="1" applyFill="1" applyBorder="1" applyAlignment="1" applyProtection="1">
      <alignment vertical="center"/>
      <protection locked="0"/>
    </xf>
    <xf numFmtId="169" fontId="20" fillId="6" borderId="61" xfId="0" applyNumberFormat="1" applyFont="1" applyFill="1" applyBorder="1" applyAlignment="1" applyProtection="1">
      <alignment vertical="center"/>
      <protection locked="0"/>
    </xf>
    <xf numFmtId="169" fontId="20" fillId="6" borderId="30" xfId="0" applyNumberFormat="1" applyFont="1" applyFill="1" applyBorder="1" applyAlignment="1" applyProtection="1">
      <alignment vertical="center"/>
      <protection locked="0"/>
    </xf>
    <xf numFmtId="169" fontId="20" fillId="6" borderId="57" xfId="0" applyNumberFormat="1" applyFont="1" applyFill="1" applyBorder="1" applyAlignment="1" applyProtection="1">
      <alignment vertical="center"/>
      <protection locked="0"/>
    </xf>
    <xf numFmtId="169" fontId="20" fillId="6" borderId="32" xfId="0" applyNumberFormat="1" applyFont="1" applyFill="1" applyBorder="1" applyAlignment="1" applyProtection="1">
      <alignment vertical="center"/>
      <protection locked="0"/>
    </xf>
    <xf numFmtId="169" fontId="20" fillId="6" borderId="31" xfId="0" applyNumberFormat="1" applyFont="1" applyFill="1" applyBorder="1" applyAlignment="1" applyProtection="1">
      <alignment vertical="center"/>
      <protection locked="0"/>
    </xf>
    <xf numFmtId="169" fontId="20" fillId="6" borderId="13" xfId="0" applyNumberFormat="1" applyFont="1" applyFill="1" applyBorder="1" applyAlignment="1" applyProtection="1">
      <alignment vertical="center"/>
      <protection locked="0"/>
    </xf>
    <xf numFmtId="169" fontId="29" fillId="6" borderId="31" xfId="0" applyNumberFormat="1" applyFont="1" applyFill="1" applyBorder="1" applyAlignment="1" applyProtection="1">
      <alignment vertical="center"/>
      <protection locked="0"/>
    </xf>
    <xf numFmtId="169" fontId="29" fillId="6" borderId="13" xfId="0" applyNumberFormat="1" applyFont="1" applyFill="1" applyBorder="1" applyAlignment="1" applyProtection="1">
      <alignment vertical="center"/>
      <protection locked="0"/>
    </xf>
    <xf numFmtId="169" fontId="29" fillId="6" borderId="32" xfId="0" applyNumberFormat="1" applyFont="1" applyFill="1" applyBorder="1" applyAlignment="1" applyProtection="1">
      <alignment vertical="center"/>
      <protection locked="0"/>
    </xf>
    <xf numFmtId="44" fontId="7" fillId="3" borderId="2" xfId="0" applyNumberFormat="1" applyFont="1" applyFill="1" applyBorder="1" applyAlignment="1">
      <alignment vertical="center"/>
    </xf>
    <xf numFmtId="44" fontId="7" fillId="3" borderId="0" xfId="0" applyNumberFormat="1" applyFont="1" applyFill="1" applyAlignment="1">
      <alignment vertical="center"/>
    </xf>
    <xf numFmtId="166" fontId="21" fillId="3" borderId="2" xfId="0" applyNumberFormat="1" applyFont="1" applyFill="1" applyBorder="1" applyAlignment="1">
      <alignment horizontal="right" vertical="center"/>
    </xf>
    <xf numFmtId="166" fontId="13" fillId="7" borderId="0" xfId="0" applyNumberFormat="1" applyFont="1" applyFill="1" applyAlignment="1">
      <alignment vertical="center"/>
    </xf>
    <xf numFmtId="0" fontId="0" fillId="7" borderId="0" xfId="0" applyFill="1"/>
    <xf numFmtId="0" fontId="11" fillId="7" borderId="12" xfId="0" applyFont="1" applyFill="1" applyBorder="1" applyAlignment="1">
      <alignment vertical="center"/>
    </xf>
    <xf numFmtId="164" fontId="23" fillId="7" borderId="16" xfId="0" applyNumberFormat="1" applyFont="1" applyFill="1" applyBorder="1" applyAlignment="1">
      <alignment horizontal="left" vertical="center"/>
    </xf>
    <xf numFmtId="0" fontId="0" fillId="7" borderId="8" xfId="0" applyFill="1" applyBorder="1"/>
    <xf numFmtId="0" fontId="0" fillId="7" borderId="17" xfId="0" applyFill="1" applyBorder="1"/>
    <xf numFmtId="164" fontId="7" fillId="7" borderId="17" xfId="0" applyNumberFormat="1" applyFont="1" applyFill="1" applyBorder="1" applyAlignment="1">
      <alignment horizontal="center"/>
    </xf>
    <xf numFmtId="0" fontId="7" fillId="7" borderId="17" xfId="0" applyFont="1" applyFill="1" applyBorder="1" applyAlignment="1">
      <alignment horizontal="center"/>
    </xf>
    <xf numFmtId="0" fontId="0" fillId="7" borderId="9" xfId="0" applyFill="1" applyBorder="1" applyAlignment="1">
      <alignment horizontal="center"/>
    </xf>
    <xf numFmtId="0" fontId="0" fillId="7" borderId="3" xfId="0" applyFill="1" applyBorder="1"/>
    <xf numFmtId="166" fontId="0" fillId="7" borderId="2" xfId="0" applyNumberFormat="1" applyFill="1" applyBorder="1"/>
    <xf numFmtId="166" fontId="0" fillId="7" borderId="0" xfId="0" applyNumberFormat="1" applyFill="1"/>
    <xf numFmtId="166" fontId="0" fillId="7" borderId="3" xfId="0" applyNumberFormat="1" applyFill="1" applyBorder="1" applyProtection="1">
      <protection locked="0"/>
    </xf>
    <xf numFmtId="44" fontId="7" fillId="7" borderId="49" xfId="0" applyNumberFormat="1" applyFont="1" applyFill="1" applyBorder="1" applyProtection="1">
      <protection locked="0"/>
    </xf>
    <xf numFmtId="166" fontId="0" fillId="7" borderId="1" xfId="0" applyNumberFormat="1" applyFill="1" applyBorder="1"/>
    <xf numFmtId="166" fontId="0" fillId="7" borderId="0" xfId="0" applyNumberFormat="1" applyFill="1" applyProtection="1">
      <protection locked="0"/>
    </xf>
    <xf numFmtId="44" fontId="7" fillId="7" borderId="3" xfId="0" applyNumberFormat="1" applyFont="1" applyFill="1" applyBorder="1" applyProtection="1">
      <protection locked="0"/>
    </xf>
    <xf numFmtId="166" fontId="0" fillId="7" borderId="1" xfId="0" applyNumberFormat="1" applyFill="1" applyBorder="1" applyProtection="1">
      <protection locked="0"/>
    </xf>
    <xf numFmtId="166" fontId="0" fillId="7" borderId="35" xfId="0" applyNumberFormat="1" applyFill="1" applyBorder="1" applyProtection="1">
      <protection locked="0"/>
    </xf>
    <xf numFmtId="0" fontId="81" fillId="7" borderId="0" xfId="0" applyFont="1" applyFill="1"/>
    <xf numFmtId="0" fontId="0" fillId="7" borderId="2" xfId="0" applyFill="1" applyBorder="1"/>
    <xf numFmtId="166" fontId="29" fillId="7" borderId="0" xfId="0" applyNumberFormat="1" applyFont="1" applyFill="1" applyAlignment="1">
      <alignment vertical="center"/>
    </xf>
    <xf numFmtId="0" fontId="0" fillId="7" borderId="0" xfId="0" applyFill="1" applyProtection="1">
      <protection locked="0"/>
    </xf>
    <xf numFmtId="44" fontId="42" fillId="7" borderId="3" xfId="0" applyNumberFormat="1" applyFont="1" applyFill="1" applyBorder="1" applyAlignment="1">
      <alignment vertical="center"/>
    </xf>
    <xf numFmtId="166" fontId="0" fillId="7" borderId="35" xfId="0" applyNumberFormat="1" applyFill="1" applyBorder="1" applyAlignment="1">
      <alignment vertical="center"/>
    </xf>
    <xf numFmtId="0" fontId="0" fillId="7" borderId="0" xfId="0" applyFill="1" applyAlignment="1">
      <alignment horizontal="left"/>
    </xf>
    <xf numFmtId="166" fontId="1" fillId="7" borderId="0" xfId="0" applyNumberFormat="1" applyFont="1" applyFill="1" applyProtection="1">
      <protection locked="0"/>
    </xf>
    <xf numFmtId="166" fontId="1" fillId="7" borderId="0" xfId="0" applyNumberFormat="1" applyFont="1" applyFill="1"/>
    <xf numFmtId="0" fontId="14" fillId="7" borderId="5" xfId="0" applyFont="1" applyFill="1" applyBorder="1" applyAlignment="1">
      <alignment horizontal="center"/>
    </xf>
    <xf numFmtId="0" fontId="4" fillId="7" borderId="0" xfId="0" applyFont="1" applyFill="1"/>
    <xf numFmtId="0" fontId="11" fillId="7" borderId="0" xfId="0" applyFont="1" applyFill="1"/>
    <xf numFmtId="0" fontId="36" fillId="7" borderId="0" xfId="0" applyFont="1" applyFill="1"/>
    <xf numFmtId="172" fontId="38" fillId="7" borderId="0" xfId="0" applyNumberFormat="1" applyFont="1" applyFill="1"/>
    <xf numFmtId="44" fontId="38" fillId="7" borderId="0" xfId="0" applyNumberFormat="1" applyFont="1" applyFill="1"/>
    <xf numFmtId="0" fontId="0" fillId="7" borderId="10" xfId="0" applyFill="1" applyBorder="1" applyAlignment="1">
      <alignment horizontal="center"/>
    </xf>
    <xf numFmtId="0" fontId="0" fillId="7" borderId="11" xfId="0" applyFill="1" applyBorder="1"/>
    <xf numFmtId="0" fontId="90" fillId="7" borderId="7" xfId="0" applyFont="1" applyFill="1" applyBorder="1"/>
    <xf numFmtId="0" fontId="52" fillId="7" borderId="7" xfId="0" applyFont="1" applyFill="1" applyBorder="1"/>
    <xf numFmtId="0" fontId="0" fillId="7" borderId="7" xfId="0" applyFill="1" applyBorder="1"/>
    <xf numFmtId="166" fontId="0" fillId="7" borderId="7" xfId="0" applyNumberFormat="1" applyFill="1" applyBorder="1"/>
    <xf numFmtId="166" fontId="16" fillId="7" borderId="7" xfId="0" quotePrefix="1" applyNumberFormat="1" applyFont="1" applyFill="1" applyBorder="1"/>
    <xf numFmtId="0" fontId="0" fillId="7" borderId="0" xfId="0" applyFill="1" applyAlignment="1">
      <alignment horizontal="center"/>
    </xf>
    <xf numFmtId="169" fontId="20" fillId="6" borderId="31" xfId="0" applyNumberFormat="1" applyFont="1" applyFill="1" applyBorder="1" applyProtection="1">
      <protection locked="0"/>
    </xf>
    <xf numFmtId="169" fontId="20" fillId="6" borderId="13" xfId="0" applyNumberFormat="1" applyFont="1" applyFill="1" applyBorder="1" applyProtection="1">
      <protection locked="0"/>
    </xf>
    <xf numFmtId="169" fontId="20" fillId="6" borderId="32" xfId="0" applyNumberFormat="1" applyFont="1" applyFill="1" applyBorder="1" applyProtection="1">
      <protection locked="0"/>
    </xf>
    <xf numFmtId="166" fontId="29" fillId="6" borderId="13" xfId="0" applyNumberFormat="1" applyFont="1" applyFill="1" applyBorder="1"/>
    <xf numFmtId="169" fontId="20" fillId="7" borderId="58" xfId="0" applyNumberFormat="1" applyFont="1" applyFill="1" applyBorder="1"/>
    <xf numFmtId="164" fontId="7" fillId="7" borderId="0" xfId="0" applyNumberFormat="1" applyFont="1" applyFill="1" applyAlignment="1">
      <alignment horizontal="center" vertical="center"/>
    </xf>
    <xf numFmtId="166" fontId="0" fillId="7" borderId="2" xfId="0" applyNumberFormat="1" applyFill="1" applyBorder="1" applyAlignment="1">
      <alignment vertical="center"/>
    </xf>
    <xf numFmtId="166" fontId="29" fillId="7" borderId="3" xfId="0" applyNumberFormat="1" applyFont="1" applyFill="1" applyBorder="1" applyAlignment="1">
      <alignment vertical="center"/>
    </xf>
    <xf numFmtId="44" fontId="42" fillId="7" borderId="49" xfId="0" applyNumberFormat="1" applyFont="1" applyFill="1" applyBorder="1" applyAlignment="1">
      <alignment vertical="center"/>
    </xf>
    <xf numFmtId="0" fontId="0" fillId="7" borderId="1" xfId="0" applyFill="1" applyBorder="1" applyAlignment="1">
      <alignment vertical="center"/>
    </xf>
    <xf numFmtId="0" fontId="0" fillId="7" borderId="35" xfId="0" applyFill="1" applyBorder="1" applyAlignment="1">
      <alignment vertical="center"/>
    </xf>
    <xf numFmtId="166" fontId="0" fillId="7" borderId="1" xfId="0" applyNumberFormat="1" applyFill="1" applyBorder="1" applyAlignment="1">
      <alignment vertical="center"/>
    </xf>
    <xf numFmtId="0" fontId="16" fillId="7" borderId="0" xfId="0" applyFont="1" applyFill="1" applyAlignment="1">
      <alignment vertical="center"/>
    </xf>
    <xf numFmtId="44" fontId="42" fillId="7" borderId="14" xfId="0" applyNumberFormat="1" applyFont="1" applyFill="1" applyBorder="1" applyAlignment="1">
      <alignment vertical="center"/>
    </xf>
    <xf numFmtId="44" fontId="42" fillId="7" borderId="0" xfId="0" applyNumberFormat="1" applyFont="1" applyFill="1" applyAlignment="1">
      <alignment vertical="center"/>
    </xf>
    <xf numFmtId="166" fontId="16" fillId="7" borderId="1" xfId="0" applyNumberFormat="1" applyFont="1" applyFill="1" applyBorder="1" applyAlignment="1">
      <alignment vertical="center"/>
    </xf>
    <xf numFmtId="166" fontId="21" fillId="7" borderId="0" xfId="0" applyNumberFormat="1" applyFont="1" applyFill="1" applyAlignment="1">
      <alignment horizontal="right" vertical="center"/>
    </xf>
    <xf numFmtId="0" fontId="20" fillId="7" borderId="5" xfId="0" applyFont="1" applyFill="1" applyBorder="1" applyAlignment="1">
      <alignment horizontal="center" vertical="center"/>
    </xf>
    <xf numFmtId="9" fontId="23" fillId="7" borderId="0" xfId="0" quotePrefix="1" applyNumberFormat="1" applyFont="1" applyFill="1" applyAlignment="1" applyProtection="1">
      <alignment vertical="center"/>
      <protection locked="0"/>
    </xf>
    <xf numFmtId="169" fontId="29" fillId="7" borderId="58" xfId="0" applyNumberFormat="1" applyFont="1" applyFill="1" applyBorder="1" applyAlignment="1">
      <alignment vertical="center"/>
    </xf>
    <xf numFmtId="0" fontId="73" fillId="7" borderId="0" xfId="0" applyFont="1" applyFill="1" applyAlignment="1">
      <alignment vertical="center"/>
    </xf>
    <xf numFmtId="44" fontId="42" fillId="7" borderId="58" xfId="0" applyNumberFormat="1" applyFont="1" applyFill="1" applyBorder="1" applyAlignment="1">
      <alignment vertical="center"/>
    </xf>
    <xf numFmtId="0" fontId="11" fillId="7" borderId="5" xfId="0" applyFont="1" applyFill="1" applyBorder="1" applyAlignment="1">
      <alignment horizontal="center" vertical="center"/>
    </xf>
    <xf numFmtId="0" fontId="39" fillId="7" borderId="0" xfId="0" applyFont="1" applyFill="1" applyAlignment="1">
      <alignment horizontal="right" vertical="center"/>
    </xf>
    <xf numFmtId="166" fontId="38" fillId="7" borderId="0" xfId="0" applyNumberFormat="1" applyFont="1" applyFill="1" applyAlignment="1">
      <alignment vertical="center"/>
    </xf>
    <xf numFmtId="44" fontId="38" fillId="7" borderId="0" xfId="0" applyNumberFormat="1" applyFont="1" applyFill="1" applyAlignment="1">
      <alignment vertical="center"/>
    </xf>
    <xf numFmtId="169" fontId="20" fillId="6" borderId="33" xfId="0" applyNumberFormat="1" applyFont="1" applyFill="1" applyBorder="1" applyAlignment="1" applyProtection="1">
      <alignment vertical="center"/>
      <protection locked="0"/>
    </xf>
    <xf numFmtId="166" fontId="29" fillId="6" borderId="13" xfId="0" applyNumberFormat="1" applyFont="1" applyFill="1" applyBorder="1" applyAlignment="1">
      <alignment vertical="center"/>
    </xf>
    <xf numFmtId="169" fontId="20" fillId="6" borderId="34" xfId="0" applyNumberFormat="1" applyFont="1" applyFill="1" applyBorder="1" applyAlignment="1" applyProtection="1">
      <alignment vertical="center"/>
      <protection locked="0"/>
    </xf>
    <xf numFmtId="0" fontId="20" fillId="7" borderId="0" xfId="0" applyFont="1" applyFill="1" applyAlignment="1">
      <alignment horizontal="center" vertical="center"/>
    </xf>
    <xf numFmtId="0" fontId="20" fillId="7" borderId="0" xfId="0" applyFont="1" applyFill="1" applyAlignment="1">
      <alignment horizontal="right" vertical="center"/>
    </xf>
    <xf numFmtId="0" fontId="20" fillId="7" borderId="23" xfId="0" applyFont="1" applyFill="1" applyBorder="1" applyAlignment="1">
      <alignment horizontal="center" vertical="center"/>
    </xf>
    <xf numFmtId="0" fontId="20" fillId="7" borderId="24" xfId="0" applyFont="1" applyFill="1" applyBorder="1" applyAlignment="1">
      <alignment horizontal="center" vertical="center"/>
    </xf>
    <xf numFmtId="0" fontId="20" fillId="7" borderId="24" xfId="0" applyFont="1" applyFill="1" applyBorder="1" applyAlignment="1">
      <alignment horizontal="right" vertical="center"/>
    </xf>
    <xf numFmtId="0" fontId="20" fillId="7" borderId="12" xfId="0" applyFont="1" applyFill="1" applyBorder="1" applyAlignment="1">
      <alignment horizontal="center" vertical="center"/>
    </xf>
    <xf numFmtId="164" fontId="23" fillId="7" borderId="0" xfId="0" applyNumberFormat="1" applyFont="1" applyFill="1" applyAlignment="1">
      <alignment horizontal="left" vertical="center"/>
    </xf>
    <xf numFmtId="0" fontId="20" fillId="7" borderId="25" xfId="0" applyFont="1" applyFill="1" applyBorder="1" applyAlignment="1">
      <alignment horizontal="right" vertical="center"/>
    </xf>
    <xf numFmtId="0" fontId="20" fillId="7" borderId="16" xfId="0" applyFont="1" applyFill="1" applyBorder="1" applyAlignment="1">
      <alignment horizontal="right" vertical="center"/>
    </xf>
    <xf numFmtId="164" fontId="46" fillId="7" borderId="16" xfId="0" applyNumberFormat="1" applyFont="1" applyFill="1" applyBorder="1" applyAlignment="1">
      <alignment horizontal="left" vertical="center"/>
    </xf>
    <xf numFmtId="164" fontId="20" fillId="7" borderId="16" xfId="0" applyNumberFormat="1" applyFont="1" applyFill="1" applyBorder="1" applyAlignment="1">
      <alignment horizontal="center" vertical="center"/>
    </xf>
    <xf numFmtId="164" fontId="20" fillId="7" borderId="26" xfId="0" applyNumberFormat="1" applyFont="1" applyFill="1" applyBorder="1" applyAlignment="1">
      <alignment horizontal="center" vertical="center"/>
    </xf>
    <xf numFmtId="0" fontId="20" fillId="7" borderId="8" xfId="0" applyFont="1" applyFill="1" applyBorder="1"/>
    <xf numFmtId="0" fontId="20" fillId="7" borderId="17" xfId="0" applyFont="1" applyFill="1" applyBorder="1"/>
    <xf numFmtId="0" fontId="20" fillId="7" borderId="17" xfId="0" applyFont="1" applyFill="1" applyBorder="1" applyAlignment="1">
      <alignment horizontal="right"/>
    </xf>
    <xf numFmtId="0" fontId="20" fillId="7" borderId="18" xfId="0" applyFont="1" applyFill="1" applyBorder="1"/>
    <xf numFmtId="0" fontId="19" fillId="7" borderId="5" xfId="0" applyFont="1" applyFill="1" applyBorder="1" applyAlignment="1">
      <alignment horizontal="center"/>
    </xf>
    <xf numFmtId="0" fontId="20" fillId="7" borderId="3" xfId="0" applyFont="1" applyFill="1" applyBorder="1"/>
    <xf numFmtId="0" fontId="19" fillId="7" borderId="0" xfId="0" applyFont="1" applyFill="1"/>
    <xf numFmtId="0" fontId="23" fillId="7" borderId="0" xfId="0" applyFont="1" applyFill="1" applyAlignment="1">
      <alignment horizontal="left"/>
    </xf>
    <xf numFmtId="0" fontId="20" fillId="7" borderId="4" xfId="0" applyFont="1" applyFill="1" applyBorder="1"/>
    <xf numFmtId="0" fontId="20" fillId="7" borderId="9" xfId="0" applyFont="1" applyFill="1" applyBorder="1" applyAlignment="1">
      <alignment horizontal="center"/>
    </xf>
    <xf numFmtId="0" fontId="20" fillId="7" borderId="0" xfId="0" applyFont="1" applyFill="1" applyAlignment="1">
      <alignment horizontal="right"/>
    </xf>
    <xf numFmtId="166" fontId="19" fillId="7" borderId="0" xfId="0" applyNumberFormat="1" applyFont="1" applyFill="1" applyAlignment="1">
      <alignment horizontal="right"/>
    </xf>
    <xf numFmtId="0" fontId="50" fillId="7" borderId="9" xfId="0" applyFont="1" applyFill="1" applyBorder="1" applyAlignment="1">
      <alignment horizontal="center" vertical="center"/>
    </xf>
    <xf numFmtId="0" fontId="20" fillId="7" borderId="3" xfId="0" applyFont="1" applyFill="1" applyBorder="1" applyAlignment="1">
      <alignment vertical="center"/>
    </xf>
    <xf numFmtId="166" fontId="51" fillId="7" borderId="0" xfId="0" applyNumberFormat="1" applyFont="1" applyFill="1" applyAlignment="1">
      <alignment horizontal="center" vertical="center" wrapText="1"/>
    </xf>
    <xf numFmtId="164" fontId="37" fillId="7" borderId="0" xfId="0" applyNumberFormat="1" applyFont="1" applyFill="1" applyAlignment="1">
      <alignment horizontal="center" vertical="center" wrapText="1"/>
    </xf>
    <xf numFmtId="166" fontId="19" fillId="7" borderId="0" xfId="0" applyNumberFormat="1" applyFont="1" applyFill="1" applyAlignment="1">
      <alignment horizontal="center" vertical="center" wrapText="1"/>
    </xf>
    <xf numFmtId="0" fontId="37" fillId="7" borderId="9" xfId="0" applyFont="1" applyFill="1" applyBorder="1" applyAlignment="1">
      <alignment horizontal="center"/>
    </xf>
    <xf numFmtId="44" fontId="26" fillId="7" borderId="30" xfId="0" applyNumberFormat="1" applyFont="1" applyFill="1" applyBorder="1" applyAlignment="1">
      <alignment horizontal="right"/>
    </xf>
    <xf numFmtId="44" fontId="21" fillId="7" borderId="0" xfId="0" applyNumberFormat="1" applyFont="1" applyFill="1" applyAlignment="1">
      <alignment horizontal="right"/>
    </xf>
    <xf numFmtId="44" fontId="20" fillId="7" borderId="0" xfId="0" applyNumberFormat="1" applyFont="1" applyFill="1"/>
    <xf numFmtId="44" fontId="26" fillId="7" borderId="13" xfId="0" applyNumberFormat="1" applyFont="1" applyFill="1" applyBorder="1" applyAlignment="1">
      <alignment horizontal="right"/>
    </xf>
    <xf numFmtId="166" fontId="20" fillId="7" borderId="0" xfId="0" applyNumberFormat="1" applyFont="1" applyFill="1" applyAlignment="1">
      <alignment horizontal="right"/>
    </xf>
    <xf numFmtId="44" fontId="26" fillId="7" borderId="13" xfId="0" applyNumberFormat="1" applyFont="1" applyFill="1" applyBorder="1"/>
    <xf numFmtId="166" fontId="20" fillId="7" borderId="0" xfId="0" applyNumberFormat="1" applyFont="1" applyFill="1"/>
    <xf numFmtId="166" fontId="20" fillId="7" borderId="3" xfId="0" applyNumberFormat="1" applyFont="1" applyFill="1" applyBorder="1"/>
    <xf numFmtId="44" fontId="26" fillId="7" borderId="32" xfId="0" applyNumberFormat="1" applyFont="1" applyFill="1" applyBorder="1"/>
    <xf numFmtId="44" fontId="19" fillId="7" borderId="3" xfId="0" applyNumberFormat="1" applyFont="1" applyFill="1" applyBorder="1"/>
    <xf numFmtId="172" fontId="26" fillId="7" borderId="0" xfId="0" applyNumberFormat="1" applyFont="1" applyFill="1"/>
    <xf numFmtId="169" fontId="26" fillId="7" borderId="0" xfId="0" applyNumberFormat="1" applyFont="1" applyFill="1"/>
    <xf numFmtId="44" fontId="19" fillId="7" borderId="0" xfId="0" applyNumberFormat="1" applyFont="1" applyFill="1" applyAlignment="1">
      <alignment horizontal="right"/>
    </xf>
    <xf numFmtId="166" fontId="19" fillId="7" borderId="1" xfId="0" applyNumberFormat="1" applyFont="1" applyFill="1" applyBorder="1" applyAlignment="1">
      <alignment horizontal="right"/>
    </xf>
    <xf numFmtId="164" fontId="7" fillId="7" borderId="14" xfId="0" applyNumberFormat="1" applyFont="1" applyFill="1" applyBorder="1" applyAlignment="1">
      <alignment horizontal="center"/>
    </xf>
    <xf numFmtId="164" fontId="19" fillId="7" borderId="0" xfId="0" applyNumberFormat="1" applyFont="1" applyFill="1" applyAlignment="1">
      <alignment horizontal="right"/>
    </xf>
    <xf numFmtId="166" fontId="55" fillId="7" borderId="0" xfId="0" applyNumberFormat="1" applyFont="1" applyFill="1" applyAlignment="1">
      <alignment horizontal="right"/>
    </xf>
    <xf numFmtId="0" fontId="58" fillId="7" borderId="0" xfId="0" applyFont="1" applyFill="1" applyAlignment="1">
      <alignment horizontal="left"/>
    </xf>
    <xf numFmtId="44" fontId="56" fillId="7" borderId="0" xfId="0" applyNumberFormat="1" applyFont="1" applyFill="1" applyAlignment="1">
      <alignment horizontal="right"/>
    </xf>
    <xf numFmtId="0" fontId="20" fillId="7" borderId="20" xfId="0" applyFont="1" applyFill="1" applyBorder="1" applyAlignment="1">
      <alignment horizontal="center"/>
    </xf>
    <xf numFmtId="0" fontId="20" fillId="7" borderId="21" xfId="0" applyFont="1" applyFill="1" applyBorder="1"/>
    <xf numFmtId="0" fontId="19" fillId="7" borderId="1" xfId="0" applyFont="1" applyFill="1" applyBorder="1"/>
    <xf numFmtId="0" fontId="20" fillId="7" borderId="1" xfId="0" applyFont="1" applyFill="1" applyBorder="1"/>
    <xf numFmtId="0" fontId="20" fillId="7" borderId="1" xfId="0" applyFont="1" applyFill="1" applyBorder="1" applyAlignment="1">
      <alignment horizontal="right"/>
    </xf>
    <xf numFmtId="44" fontId="56" fillId="7" borderId="1" xfId="0" applyNumberFormat="1" applyFont="1" applyFill="1" applyBorder="1" applyAlignment="1">
      <alignment horizontal="right"/>
    </xf>
    <xf numFmtId="0" fontId="20" fillId="7" borderId="22" xfId="0" applyFont="1" applyFill="1" applyBorder="1"/>
    <xf numFmtId="0" fontId="19" fillId="7" borderId="5" xfId="0" applyFont="1" applyFill="1" applyBorder="1" applyAlignment="1">
      <alignment horizontal="center" vertical="center"/>
    </xf>
    <xf numFmtId="0" fontId="23" fillId="7" borderId="0" xfId="0" applyFont="1" applyFill="1" applyAlignment="1">
      <alignment horizontal="center" vertical="center"/>
    </xf>
    <xf numFmtId="166" fontId="19" fillId="7" borderId="0" xfId="0" applyNumberFormat="1" applyFont="1" applyFill="1" applyAlignment="1">
      <alignment horizontal="right" vertical="center"/>
    </xf>
    <xf numFmtId="0" fontId="50" fillId="7" borderId="5" xfId="0" applyFont="1" applyFill="1" applyBorder="1" applyAlignment="1">
      <alignment horizontal="center" vertical="center"/>
    </xf>
    <xf numFmtId="164" fontId="51" fillId="7" borderId="0" xfId="0" applyNumberFormat="1" applyFont="1" applyFill="1" applyAlignment="1">
      <alignment horizontal="center" vertical="center" wrapText="1"/>
    </xf>
    <xf numFmtId="166" fontId="37" fillId="7" borderId="0" xfId="0" applyNumberFormat="1" applyFont="1" applyFill="1" applyAlignment="1">
      <alignment horizontal="center" vertical="center" wrapText="1"/>
    </xf>
    <xf numFmtId="0" fontId="37" fillId="7" borderId="5" xfId="0" applyFont="1" applyFill="1" applyBorder="1" applyAlignment="1">
      <alignment horizontal="center" vertical="center"/>
    </xf>
    <xf numFmtId="44" fontId="26" fillId="7" borderId="31" xfId="2" applyFont="1" applyFill="1" applyBorder="1" applyAlignment="1" applyProtection="1"/>
    <xf numFmtId="44" fontId="20" fillId="7" borderId="0" xfId="2" applyFont="1" applyFill="1" applyBorder="1" applyAlignment="1" applyProtection="1">
      <alignment vertical="center"/>
    </xf>
    <xf numFmtId="44" fontId="26" fillId="7" borderId="13" xfId="2" applyFont="1" applyFill="1" applyBorder="1" applyAlignment="1" applyProtection="1"/>
    <xf numFmtId="0" fontId="37" fillId="7" borderId="9" xfId="0" applyFont="1" applyFill="1" applyBorder="1" applyAlignment="1">
      <alignment horizontal="center" vertical="center"/>
    </xf>
    <xf numFmtId="44" fontId="26" fillId="7" borderId="57" xfId="2" applyFont="1" applyFill="1" applyBorder="1" applyAlignment="1" applyProtection="1"/>
    <xf numFmtId="44" fontId="26" fillId="7" borderId="32" xfId="2" applyFont="1" applyFill="1" applyBorder="1" applyAlignment="1" applyProtection="1"/>
    <xf numFmtId="44" fontId="19" fillId="7" borderId="3" xfId="0" applyNumberFormat="1" applyFont="1" applyFill="1" applyBorder="1" applyAlignment="1">
      <alignment vertical="center"/>
    </xf>
    <xf numFmtId="171" fontId="20" fillId="7" borderId="0" xfId="2" applyNumberFormat="1" applyFont="1" applyFill="1" applyBorder="1" applyAlignment="1" applyProtection="1">
      <alignment vertical="center"/>
    </xf>
    <xf numFmtId="44" fontId="19" fillId="7" borderId="2" xfId="0" applyNumberFormat="1" applyFont="1" applyFill="1" applyBorder="1" applyAlignment="1">
      <alignment horizontal="right"/>
    </xf>
    <xf numFmtId="166" fontId="19" fillId="7" borderId="0" xfId="0" applyNumberFormat="1" applyFont="1" applyFill="1" applyAlignment="1">
      <alignment vertical="center"/>
    </xf>
    <xf numFmtId="164" fontId="7" fillId="7" borderId="0" xfId="0" applyNumberFormat="1" applyFont="1" applyFill="1" applyAlignment="1">
      <alignment horizontal="center"/>
    </xf>
    <xf numFmtId="0" fontId="20" fillId="7" borderId="35" xfId="0" applyFont="1" applyFill="1" applyBorder="1"/>
    <xf numFmtId="0" fontId="58" fillId="7" borderId="0" xfId="0" applyFont="1" applyFill="1" applyAlignment="1">
      <alignment horizontal="center"/>
    </xf>
    <xf numFmtId="0" fontId="58" fillId="7" borderId="0" xfId="0" applyFont="1" applyFill="1" applyAlignment="1">
      <alignment horizontal="right"/>
    </xf>
    <xf numFmtId="0" fontId="58" fillId="7" borderId="1" xfId="0" applyFont="1" applyFill="1" applyBorder="1" applyAlignment="1">
      <alignment horizontal="right"/>
    </xf>
    <xf numFmtId="0" fontId="58" fillId="7" borderId="0" xfId="0" applyFont="1" applyFill="1" applyAlignment="1">
      <alignment horizontal="center" wrapText="1"/>
    </xf>
    <xf numFmtId="0" fontId="20" fillId="7" borderId="10" xfId="0" applyFont="1" applyFill="1" applyBorder="1" applyAlignment="1">
      <alignment horizontal="center"/>
    </xf>
    <xf numFmtId="0" fontId="20" fillId="7" borderId="7" xfId="0" applyFont="1" applyFill="1" applyBorder="1"/>
    <xf numFmtId="0" fontId="20" fillId="7" borderId="7" xfId="0" applyFont="1" applyFill="1" applyBorder="1" applyAlignment="1">
      <alignment horizontal="right"/>
    </xf>
    <xf numFmtId="166" fontId="20" fillId="7" borderId="7" xfId="0" applyNumberFormat="1" applyFont="1" applyFill="1" applyBorder="1"/>
    <xf numFmtId="166" fontId="27" fillId="7" borderId="7" xfId="0" quotePrefix="1" applyNumberFormat="1" applyFont="1" applyFill="1" applyBorder="1"/>
    <xf numFmtId="0" fontId="20" fillId="7" borderId="19" xfId="0" applyFont="1" applyFill="1" applyBorder="1"/>
    <xf numFmtId="0" fontId="20" fillId="7" borderId="0" xfId="0" applyFont="1" applyFill="1" applyAlignment="1">
      <alignment horizontal="center"/>
    </xf>
    <xf numFmtId="0" fontId="0" fillId="7" borderId="23" xfId="0" applyFill="1" applyBorder="1"/>
    <xf numFmtId="0" fontId="0" fillId="7" borderId="24" xfId="0" applyFill="1" applyBorder="1"/>
    <xf numFmtId="0" fontId="7" fillId="7" borderId="0" xfId="0" applyFont="1" applyFill="1" applyAlignment="1">
      <alignment horizontal="right"/>
    </xf>
    <xf numFmtId="0" fontId="0" fillId="7" borderId="12" xfId="0" applyFill="1" applyBorder="1"/>
    <xf numFmtId="0" fontId="0" fillId="7" borderId="9" xfId="0" applyFill="1" applyBorder="1"/>
    <xf numFmtId="0" fontId="0" fillId="7" borderId="27" xfId="0" applyFill="1" applyBorder="1"/>
    <xf numFmtId="0" fontId="4" fillId="7" borderId="16" xfId="0" applyFont="1" applyFill="1" applyBorder="1"/>
    <xf numFmtId="0" fontId="0" fillId="7" borderId="16" xfId="0" applyFill="1" applyBorder="1"/>
    <xf numFmtId="0" fontId="0" fillId="7" borderId="16" xfId="0" applyFill="1" applyBorder="1" applyAlignment="1">
      <alignment horizontal="left"/>
    </xf>
    <xf numFmtId="0" fontId="0" fillId="7" borderId="26" xfId="0" applyFill="1" applyBorder="1"/>
    <xf numFmtId="0" fontId="0" fillId="7" borderId="4" xfId="0" applyFill="1" applyBorder="1"/>
    <xf numFmtId="0" fontId="7" fillId="7" borderId="0" xfId="0" applyFont="1" applyFill="1" applyAlignment="1">
      <alignment horizontal="left"/>
    </xf>
    <xf numFmtId="0" fontId="61" fillId="7" borderId="0" xfId="0" applyFont="1" applyFill="1" applyAlignment="1">
      <alignment horizontal="left"/>
    </xf>
    <xf numFmtId="0" fontId="65" fillId="7" borderId="0" xfId="0" applyFont="1" applyFill="1" applyAlignment="1">
      <alignment wrapText="1"/>
    </xf>
    <xf numFmtId="0" fontId="66" fillId="7" borderId="0" xfId="0" applyFont="1" applyFill="1" applyAlignment="1">
      <alignment horizontal="center"/>
    </xf>
    <xf numFmtId="0" fontId="68" fillId="7" borderId="0" xfId="0" applyFont="1" applyFill="1" applyAlignment="1">
      <alignment horizontal="center"/>
    </xf>
    <xf numFmtId="172" fontId="0" fillId="7" borderId="0" xfId="0" applyNumberFormat="1" applyFill="1"/>
    <xf numFmtId="172" fontId="0" fillId="7" borderId="0" xfId="0" applyNumberFormat="1" applyFill="1" applyAlignment="1">
      <alignment horizontal="right"/>
    </xf>
    <xf numFmtId="44" fontId="29" fillId="7" borderId="0" xfId="0" applyNumberFormat="1" applyFont="1" applyFill="1" applyAlignment="1">
      <alignment horizontal="right"/>
    </xf>
    <xf numFmtId="44" fontId="0" fillId="7" borderId="35" xfId="0" applyNumberFormat="1" applyFill="1" applyBorder="1" applyAlignment="1">
      <alignment horizontal="right"/>
    </xf>
    <xf numFmtId="0" fontId="51" fillId="7" borderId="0" xfId="0" applyFont="1" applyFill="1"/>
    <xf numFmtId="0" fontId="7" fillId="7" borderId="0" xfId="0" applyFont="1" applyFill="1" applyAlignment="1">
      <alignment horizontal="center" vertical="top"/>
    </xf>
    <xf numFmtId="0" fontId="8" fillId="7" borderId="0" xfId="0" applyFont="1" applyFill="1" applyAlignment="1">
      <alignment horizontal="left" wrapText="1"/>
    </xf>
    <xf numFmtId="0" fontId="0" fillId="7" borderId="0" xfId="0" applyFill="1" applyAlignment="1">
      <alignment horizontal="left" wrapText="1"/>
    </xf>
    <xf numFmtId="0" fontId="34" fillId="7" borderId="0" xfId="0" applyFont="1" applyFill="1" applyAlignment="1">
      <alignment horizontal="center"/>
    </xf>
    <xf numFmtId="0" fontId="0" fillId="7" borderId="35" xfId="0" applyFill="1" applyBorder="1"/>
    <xf numFmtId="0" fontId="13" fillId="7" borderId="0" xfId="0" applyFont="1" applyFill="1"/>
    <xf numFmtId="172" fontId="0" fillId="7" borderId="14" xfId="0" applyNumberFormat="1" applyFill="1" applyBorder="1"/>
    <xf numFmtId="0" fontId="13" fillId="7" borderId="0" xfId="0" applyFont="1" applyFill="1" applyAlignment="1">
      <alignment horizontal="left"/>
    </xf>
    <xf numFmtId="172" fontId="0" fillId="7" borderId="2" xfId="0" applyNumberFormat="1" applyFill="1" applyBorder="1"/>
    <xf numFmtId="0" fontId="39" fillId="7" borderId="0" xfId="0" applyFont="1" applyFill="1" applyAlignment="1">
      <alignment horizontal="center"/>
    </xf>
    <xf numFmtId="0" fontId="0" fillId="7" borderId="2" xfId="0" applyFill="1" applyBorder="1" applyAlignment="1">
      <alignment horizontal="left"/>
    </xf>
    <xf numFmtId="0" fontId="0" fillId="7" borderId="28" xfId="0" applyFill="1" applyBorder="1"/>
    <xf numFmtId="168" fontId="7" fillId="7" borderId="0" xfId="0" applyNumberFormat="1" applyFont="1" applyFill="1" applyAlignment="1">
      <alignment horizontal="center"/>
    </xf>
    <xf numFmtId="44" fontId="0" fillId="7" borderId="29" xfId="0" applyNumberFormat="1" applyFill="1" applyBorder="1"/>
    <xf numFmtId="168" fontId="19" fillId="7" borderId="0" xfId="0" applyNumberFormat="1" applyFont="1" applyFill="1" applyAlignment="1">
      <alignment horizontal="center"/>
    </xf>
    <xf numFmtId="44" fontId="0" fillId="7" borderId="0" xfId="0" applyNumberFormat="1" applyFill="1"/>
    <xf numFmtId="44" fontId="8" fillId="7" borderId="0" xfId="0" applyNumberFormat="1" applyFont="1" applyFill="1" applyAlignment="1">
      <alignment horizontal="right"/>
    </xf>
    <xf numFmtId="0" fontId="3" fillId="7" borderId="0" xfId="0" applyFont="1" applyFill="1"/>
    <xf numFmtId="44" fontId="4" fillId="7" borderId="0" xfId="0" applyNumberFormat="1" applyFont="1" applyFill="1" applyAlignment="1">
      <alignment horizontal="right"/>
    </xf>
    <xf numFmtId="0" fontId="19" fillId="7" borderId="21" xfId="0" applyFont="1" applyFill="1" applyBorder="1"/>
    <xf numFmtId="0" fontId="0" fillId="7" borderId="1" xfId="0" applyFill="1" applyBorder="1" applyAlignment="1">
      <alignment horizontal="left"/>
    </xf>
    <xf numFmtId="0" fontId="0" fillId="7" borderId="1" xfId="0" applyFill="1" applyBorder="1"/>
    <xf numFmtId="44" fontId="4" fillId="7" borderId="1" xfId="0" applyNumberFormat="1" applyFont="1" applyFill="1" applyBorder="1" applyAlignment="1">
      <alignment horizontal="right"/>
    </xf>
    <xf numFmtId="0" fontId="0" fillId="7" borderId="63" xfId="0" applyFill="1" applyBorder="1"/>
    <xf numFmtId="0" fontId="92" fillId="7" borderId="3" xfId="0" applyFont="1" applyFill="1" applyBorder="1"/>
    <xf numFmtId="0" fontId="92" fillId="7" borderId="0" xfId="0" applyFont="1" applyFill="1"/>
    <xf numFmtId="0" fontId="7" fillId="7" borderId="3" xfId="0" applyFont="1" applyFill="1" applyBorder="1"/>
    <xf numFmtId="0" fontId="19" fillId="7" borderId="3" xfId="0" applyFont="1" applyFill="1" applyBorder="1"/>
    <xf numFmtId="0" fontId="0" fillId="7" borderId="64" xfId="0" applyFill="1" applyBorder="1"/>
    <xf numFmtId="0" fontId="93" fillId="7" borderId="0" xfId="0" applyFont="1" applyFill="1" applyAlignment="1">
      <alignment horizontal="left"/>
    </xf>
    <xf numFmtId="0" fontId="93" fillId="7" borderId="0" xfId="0" applyFont="1" applyFill="1"/>
    <xf numFmtId="0" fontId="91" fillId="7" borderId="3" xfId="0" applyFont="1" applyFill="1" applyBorder="1"/>
    <xf numFmtId="0" fontId="94" fillId="7" borderId="0" xfId="0" applyFont="1" applyFill="1" applyAlignment="1">
      <alignment horizontal="left"/>
    </xf>
    <xf numFmtId="0" fontId="94" fillId="7" borderId="0" xfId="0" applyFont="1" applyFill="1"/>
    <xf numFmtId="0" fontId="91" fillId="7" borderId="0" xfId="0" applyFont="1" applyFill="1"/>
    <xf numFmtId="0" fontId="19" fillId="7" borderId="65" xfId="0" applyFont="1" applyFill="1" applyBorder="1"/>
    <xf numFmtId="44" fontId="4" fillId="7" borderId="2" xfId="0" applyNumberFormat="1" applyFont="1" applyFill="1" applyBorder="1" applyAlignment="1">
      <alignment horizontal="right"/>
    </xf>
    <xf numFmtId="0" fontId="0" fillId="7" borderId="66" xfId="0" applyFill="1" applyBorder="1"/>
    <xf numFmtId="0" fontId="0" fillId="7" borderId="10" xfId="0" applyFill="1" applyBorder="1"/>
    <xf numFmtId="0" fontId="0" fillId="7" borderId="7" xfId="0" applyFill="1" applyBorder="1" applyAlignment="1">
      <alignment horizontal="left"/>
    </xf>
    <xf numFmtId="0" fontId="0" fillId="7" borderId="19" xfId="0" applyFill="1" applyBorder="1"/>
    <xf numFmtId="0" fontId="0" fillId="7" borderId="24" xfId="0" applyFill="1" applyBorder="1" applyAlignment="1">
      <alignment horizontal="left"/>
    </xf>
    <xf numFmtId="0" fontId="12" fillId="7" borderId="0" xfId="3" applyFont="1" applyFill="1"/>
    <xf numFmtId="0" fontId="12" fillId="7" borderId="23" xfId="3" applyFont="1" applyFill="1" applyBorder="1" applyAlignment="1">
      <alignment horizontal="center"/>
    </xf>
    <xf numFmtId="0" fontId="12" fillId="7" borderId="24" xfId="3" applyFont="1" applyFill="1" applyBorder="1" applyAlignment="1">
      <alignment horizontal="center"/>
    </xf>
    <xf numFmtId="0" fontId="12" fillId="7" borderId="12" xfId="3" applyFont="1" applyFill="1" applyBorder="1" applyAlignment="1">
      <alignment horizontal="center"/>
    </xf>
    <xf numFmtId="0" fontId="12" fillId="7" borderId="9" xfId="3" applyFont="1" applyFill="1" applyBorder="1"/>
    <xf numFmtId="0" fontId="12" fillId="7" borderId="4" xfId="3" applyFont="1" applyFill="1" applyBorder="1"/>
    <xf numFmtId="0" fontId="12" fillId="7" borderId="0" xfId="3" applyFont="1" applyFill="1" applyAlignment="1">
      <alignment horizontal="right"/>
    </xf>
    <xf numFmtId="0" fontId="4" fillId="7" borderId="9" xfId="3" applyFont="1" applyFill="1" applyBorder="1"/>
    <xf numFmtId="0" fontId="8" fillId="7" borderId="0" xfId="3" applyFill="1"/>
    <xf numFmtId="0" fontId="3" fillId="7" borderId="0" xfId="3" applyFont="1" applyFill="1"/>
    <xf numFmtId="0" fontId="51" fillId="7" borderId="0" xfId="3" applyFont="1" applyFill="1" applyAlignment="1">
      <alignment horizontal="center"/>
    </xf>
    <xf numFmtId="0" fontId="4" fillId="7" borderId="33" xfId="3" applyFont="1" applyFill="1" applyBorder="1" applyAlignment="1" applyProtection="1">
      <alignment horizontal="center" vertical="center"/>
      <protection locked="0"/>
    </xf>
    <xf numFmtId="0" fontId="12" fillId="7" borderId="0" xfId="3" applyFont="1" applyFill="1" applyAlignment="1">
      <alignment vertical="center"/>
    </xf>
    <xf numFmtId="0" fontId="4" fillId="7" borderId="9" xfId="3" applyFont="1" applyFill="1" applyBorder="1" applyAlignment="1">
      <alignment vertical="top"/>
    </xf>
    <xf numFmtId="0" fontId="12" fillId="7" borderId="0" xfId="3" applyFont="1" applyFill="1" applyAlignment="1">
      <alignment horizontal="left" wrapText="1"/>
    </xf>
    <xf numFmtId="0" fontId="12" fillId="7" borderId="0" xfId="3" applyFont="1" applyFill="1" applyAlignment="1">
      <alignment wrapText="1"/>
    </xf>
    <xf numFmtId="0" fontId="12" fillId="7" borderId="9" xfId="3" applyFont="1" applyFill="1" applyBorder="1" applyAlignment="1">
      <alignment vertical="top"/>
    </xf>
    <xf numFmtId="0" fontId="12" fillId="7" borderId="0" xfId="3" applyFont="1" applyFill="1" applyAlignment="1">
      <alignment horizontal="left"/>
    </xf>
    <xf numFmtId="0" fontId="4" fillId="7" borderId="0" xfId="3" applyFont="1" applyFill="1" applyAlignment="1">
      <alignment wrapText="1"/>
    </xf>
    <xf numFmtId="0" fontId="43" fillId="7" borderId="0" xfId="3" applyFont="1" applyFill="1"/>
    <xf numFmtId="172" fontId="4" fillId="7" borderId="0" xfId="3" applyNumberFormat="1" applyFont="1" applyFill="1" applyAlignment="1">
      <alignment horizontal="right"/>
    </xf>
    <xf numFmtId="172" fontId="4" fillId="7" borderId="4" xfId="3" applyNumberFormat="1" applyFont="1" applyFill="1" applyBorder="1" applyAlignment="1">
      <alignment horizontal="right"/>
    </xf>
    <xf numFmtId="0" fontId="4" fillId="7" borderId="0" xfId="3" applyFont="1" applyFill="1" applyAlignment="1">
      <alignment horizontal="left"/>
    </xf>
    <xf numFmtId="0" fontId="19" fillId="7" borderId="0" xfId="3" applyFont="1" applyFill="1" applyAlignment="1">
      <alignment horizontal="center" vertical="center" wrapText="1"/>
    </xf>
    <xf numFmtId="0" fontId="19" fillId="7" borderId="4" xfId="3" applyFont="1" applyFill="1" applyBorder="1" applyAlignment="1">
      <alignment horizontal="center" vertical="center" wrapText="1"/>
    </xf>
    <xf numFmtId="0" fontId="40" fillId="7" borderId="0" xfId="3" applyFont="1" applyFill="1"/>
    <xf numFmtId="0" fontId="12" fillId="7" borderId="51" xfId="3" applyFont="1" applyFill="1" applyBorder="1" applyAlignment="1" applyProtection="1">
      <alignment horizontal="center" vertical="center"/>
      <protection locked="0"/>
    </xf>
    <xf numFmtId="0" fontId="12" fillId="7" borderId="52" xfId="3" applyFont="1" applyFill="1" applyBorder="1" applyAlignment="1" applyProtection="1">
      <alignment horizontal="center" vertical="center"/>
      <protection locked="0"/>
    </xf>
    <xf numFmtId="0" fontId="4" fillId="7" borderId="0" xfId="3" applyFont="1" applyFill="1" applyAlignment="1">
      <alignment vertical="top"/>
    </xf>
    <xf numFmtId="0" fontId="4" fillId="7" borderId="0" xfId="3" applyFont="1" applyFill="1"/>
    <xf numFmtId="0" fontId="4" fillId="7" borderId="2" xfId="3" applyFont="1" applyFill="1" applyBorder="1" applyAlignment="1">
      <alignment horizontal="center"/>
    </xf>
    <xf numFmtId="0" fontId="4" fillId="7" borderId="0" xfId="3" applyFont="1" applyFill="1" applyAlignment="1">
      <alignment horizontal="center"/>
    </xf>
    <xf numFmtId="0" fontId="16" fillId="7" borderId="0" xfId="3" applyFont="1" applyFill="1"/>
    <xf numFmtId="0" fontId="8" fillId="7" borderId="9" xfId="3" applyFill="1" applyBorder="1"/>
    <xf numFmtId="49" fontId="4" fillId="7" borderId="0" xfId="3" applyNumberFormat="1" applyFont="1" applyFill="1"/>
    <xf numFmtId="0" fontId="8" fillId="7" borderId="0" xfId="3" applyFill="1" applyAlignment="1">
      <alignment horizontal="left"/>
    </xf>
    <xf numFmtId="0" fontId="8" fillId="7" borderId="0" xfId="3" applyFill="1" applyAlignment="1">
      <alignment horizontal="right"/>
    </xf>
    <xf numFmtId="0" fontId="11" fillId="10" borderId="50" xfId="3" applyFont="1" applyFill="1" applyBorder="1" applyAlignment="1" applyProtection="1">
      <alignment horizontal="center"/>
      <protection locked="0"/>
    </xf>
    <xf numFmtId="173" fontId="84" fillId="7" borderId="0" xfId="4" applyNumberFormat="1" applyFont="1" applyFill="1" applyAlignment="1">
      <alignment vertical="center"/>
    </xf>
    <xf numFmtId="173" fontId="85" fillId="7" borderId="0" xfId="4" applyNumberFormat="1" applyFont="1" applyFill="1" applyAlignment="1">
      <alignment vertical="center"/>
    </xf>
    <xf numFmtId="173" fontId="84" fillId="7" borderId="23" xfId="4" applyNumberFormat="1" applyFont="1" applyFill="1" applyBorder="1"/>
    <xf numFmtId="173" fontId="84" fillId="7" borderId="24" xfId="4" applyNumberFormat="1" applyFont="1" applyFill="1" applyBorder="1" applyAlignment="1">
      <alignment horizontal="center"/>
    </xf>
    <xf numFmtId="173" fontId="86" fillId="7" borderId="24" xfId="4" applyNumberFormat="1" applyFont="1" applyFill="1" applyBorder="1" applyAlignment="1">
      <alignment horizontal="center"/>
    </xf>
    <xf numFmtId="173" fontId="84" fillId="7" borderId="12" xfId="4" applyNumberFormat="1" applyFont="1" applyFill="1" applyBorder="1" applyAlignment="1">
      <alignment horizontal="center"/>
    </xf>
    <xf numFmtId="173" fontId="85" fillId="7" borderId="0" xfId="4" applyNumberFormat="1" applyFont="1" applyFill="1"/>
    <xf numFmtId="173" fontId="84" fillId="7" borderId="9" xfId="4" applyNumberFormat="1" applyFont="1" applyFill="1" applyBorder="1" applyAlignment="1">
      <alignment vertical="center"/>
    </xf>
    <xf numFmtId="173" fontId="86" fillId="7" borderId="0" xfId="4" applyNumberFormat="1" applyFont="1" applyFill="1" applyAlignment="1">
      <alignment vertical="center"/>
    </xf>
    <xf numFmtId="173" fontId="86" fillId="7" borderId="0" xfId="4" applyNumberFormat="1" applyFont="1" applyFill="1" applyAlignment="1">
      <alignment horizontal="center" vertical="center"/>
    </xf>
    <xf numFmtId="173" fontId="86" fillId="7" borderId="33" xfId="4" applyNumberFormat="1" applyFont="1" applyFill="1" applyBorder="1" applyAlignment="1">
      <alignment vertical="center"/>
    </xf>
    <xf numFmtId="173" fontId="84" fillId="7" borderId="4" xfId="4" applyNumberFormat="1" applyFont="1" applyFill="1" applyBorder="1" applyAlignment="1">
      <alignment vertical="center"/>
    </xf>
    <xf numFmtId="173" fontId="84" fillId="7" borderId="9" xfId="4" applyNumberFormat="1" applyFont="1" applyFill="1" applyBorder="1"/>
    <xf numFmtId="173" fontId="84" fillId="7" borderId="0" xfId="4" applyNumberFormat="1" applyFont="1" applyFill="1"/>
    <xf numFmtId="173" fontId="86" fillId="7" borderId="0" xfId="4" applyNumberFormat="1" applyFont="1" applyFill="1" applyAlignment="1">
      <alignment horizontal="center"/>
    </xf>
    <xf numFmtId="173" fontId="84" fillId="7" borderId="4" xfId="4" applyNumberFormat="1" applyFont="1" applyFill="1" applyBorder="1"/>
    <xf numFmtId="173" fontId="86" fillId="7" borderId="0" xfId="4" applyNumberFormat="1" applyFont="1" applyFill="1"/>
    <xf numFmtId="173" fontId="87" fillId="7" borderId="0" xfId="0" applyNumberFormat="1" applyFont="1" applyFill="1" applyAlignment="1">
      <alignment vertical="top"/>
    </xf>
    <xf numFmtId="173" fontId="87" fillId="7" borderId="0" xfId="4" applyNumberFormat="1" applyFont="1" applyFill="1" applyAlignment="1">
      <alignment horizontal="center" vertical="center" wrapText="1"/>
    </xf>
    <xf numFmtId="173" fontId="88" fillId="7" borderId="0" xfId="4" applyNumberFormat="1" applyFont="1" applyFill="1" applyAlignment="1">
      <alignment vertical="center"/>
    </xf>
    <xf numFmtId="173" fontId="88" fillId="7" borderId="33" xfId="4" applyNumberFormat="1" applyFont="1" applyFill="1" applyBorder="1" applyAlignment="1">
      <alignment vertical="center"/>
    </xf>
    <xf numFmtId="174" fontId="86" fillId="7" borderId="33" xfId="4" applyNumberFormat="1" applyFont="1" applyFill="1" applyBorder="1" applyAlignment="1">
      <alignment vertical="center"/>
    </xf>
    <xf numFmtId="173" fontId="87" fillId="7" borderId="0" xfId="4" applyNumberFormat="1" applyFont="1" applyFill="1" applyAlignment="1">
      <alignment vertical="center"/>
    </xf>
    <xf numFmtId="174" fontId="86" fillId="7" borderId="0" xfId="4" applyNumberFormat="1" applyFont="1" applyFill="1" applyAlignment="1">
      <alignment vertical="center"/>
    </xf>
    <xf numFmtId="173" fontId="84" fillId="7" borderId="10" xfId="4" applyNumberFormat="1" applyFont="1" applyFill="1" applyBorder="1"/>
    <xf numFmtId="173" fontId="84" fillId="7" borderId="7" xfId="4" applyNumberFormat="1" applyFont="1" applyFill="1" applyBorder="1" applyAlignment="1">
      <alignment wrapText="1"/>
    </xf>
    <xf numFmtId="173" fontId="84" fillId="7" borderId="7" xfId="4" applyNumberFormat="1" applyFont="1" applyFill="1" applyBorder="1"/>
    <xf numFmtId="173" fontId="86" fillId="7" borderId="7" xfId="4" applyNumberFormat="1" applyFont="1" applyFill="1" applyBorder="1" applyAlignment="1">
      <alignment horizontal="center"/>
    </xf>
    <xf numFmtId="173" fontId="84" fillId="7" borderId="19" xfId="4" applyNumberFormat="1" applyFont="1" applyFill="1" applyBorder="1"/>
    <xf numFmtId="173" fontId="89" fillId="7" borderId="0" xfId="4" applyNumberFormat="1" applyFont="1" applyFill="1" applyAlignment="1">
      <alignment horizontal="center"/>
    </xf>
    <xf numFmtId="173" fontId="84" fillId="8" borderId="0" xfId="4" applyNumberFormat="1" applyFont="1" applyFill="1" applyAlignment="1" applyProtection="1">
      <alignment vertical="center"/>
      <protection locked="0"/>
    </xf>
    <xf numFmtId="0" fontId="4" fillId="7" borderId="38" xfId="0" applyFont="1" applyFill="1" applyBorder="1" applyAlignment="1" applyProtection="1">
      <alignment horizontal="right" vertical="center"/>
      <protection hidden="1"/>
    </xf>
    <xf numFmtId="0" fontId="4" fillId="7" borderId="0" xfId="0" applyFont="1" applyFill="1" applyAlignment="1" applyProtection="1">
      <alignment horizontal="right" vertical="center"/>
      <protection hidden="1"/>
    </xf>
    <xf numFmtId="0" fontId="31" fillId="7" borderId="0" xfId="0" applyFont="1" applyFill="1" applyAlignment="1" applyProtection="1">
      <alignment horizontal="center"/>
      <protection hidden="1"/>
    </xf>
    <xf numFmtId="0" fontId="19" fillId="6" borderId="35" xfId="0" applyFont="1" applyFill="1" applyBorder="1" applyAlignment="1" applyProtection="1">
      <alignment horizontal="center" vertical="center" wrapText="1"/>
      <protection locked="0"/>
    </xf>
    <xf numFmtId="0" fontId="19" fillId="6" borderId="73" xfId="0" applyFont="1" applyFill="1" applyBorder="1" applyAlignment="1" applyProtection="1">
      <alignment horizontal="center" vertical="center" wrapText="1"/>
      <protection locked="0"/>
    </xf>
    <xf numFmtId="0" fontId="19" fillId="6" borderId="14" xfId="0" applyFont="1" applyFill="1" applyBorder="1" applyAlignment="1" applyProtection="1">
      <alignment horizontal="center" vertical="center" wrapText="1"/>
      <protection locked="0"/>
    </xf>
    <xf numFmtId="0" fontId="19" fillId="6" borderId="74" xfId="0" applyFont="1" applyFill="1" applyBorder="1" applyAlignment="1" applyProtection="1">
      <alignment horizontal="center" vertical="center" wrapText="1"/>
      <protection locked="0"/>
    </xf>
    <xf numFmtId="0" fontId="12" fillId="7" borderId="38" xfId="0" applyFont="1" applyFill="1" applyBorder="1" applyAlignment="1" applyProtection="1">
      <alignment horizontal="right" vertical="center"/>
      <protection hidden="1"/>
    </xf>
    <xf numFmtId="0" fontId="12" fillId="7" borderId="0" xfId="0" applyFont="1" applyFill="1" applyAlignment="1" applyProtection="1">
      <alignment horizontal="right" vertical="center"/>
      <protection hidden="1"/>
    </xf>
    <xf numFmtId="49" fontId="4" fillId="6" borderId="14" xfId="0" applyNumberFormat="1" applyFont="1" applyFill="1" applyBorder="1" applyAlignment="1" applyProtection="1">
      <alignment horizontal="left" vertical="center"/>
      <protection locked="0"/>
    </xf>
    <xf numFmtId="0" fontId="19" fillId="6" borderId="41" xfId="0" applyFont="1" applyFill="1" applyBorder="1" applyAlignment="1" applyProtection="1">
      <alignment horizontal="left" wrapText="1"/>
      <protection locked="0"/>
    </xf>
    <xf numFmtId="0" fontId="19" fillId="6" borderId="14" xfId="0" applyFont="1" applyFill="1" applyBorder="1" applyAlignment="1" applyProtection="1">
      <alignment horizontal="left" wrapText="1"/>
      <protection locked="0"/>
    </xf>
    <xf numFmtId="0" fontId="14" fillId="3" borderId="3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20" fillId="6" borderId="38" xfId="0" applyFont="1" applyFill="1" applyBorder="1" applyAlignment="1" applyProtection="1">
      <alignment horizontal="center" wrapText="1"/>
      <protection locked="0"/>
    </xf>
    <xf numFmtId="0" fontId="20" fillId="6" borderId="0" xfId="0" applyFont="1" applyFill="1" applyAlignment="1" applyProtection="1">
      <alignment horizontal="center" wrapText="1"/>
      <protection locked="0"/>
    </xf>
    <xf numFmtId="0" fontId="75" fillId="6" borderId="0" xfId="1" applyFont="1" applyFill="1" applyBorder="1" applyAlignment="1" applyProtection="1">
      <alignment horizontal="center" wrapText="1"/>
      <protection locked="0"/>
    </xf>
    <xf numFmtId="0" fontId="7" fillId="7" borderId="39" xfId="0" applyFont="1" applyFill="1" applyBorder="1" applyAlignment="1" applyProtection="1">
      <alignment horizontal="center" vertical="top"/>
      <protection hidden="1"/>
    </xf>
    <xf numFmtId="0" fontId="7" fillId="7" borderId="38" xfId="0" applyFont="1" applyFill="1" applyBorder="1" applyAlignment="1" applyProtection="1">
      <alignment horizontal="center" vertical="top"/>
      <protection hidden="1"/>
    </xf>
    <xf numFmtId="0" fontId="53" fillId="7" borderId="0" xfId="0" applyFont="1" applyFill="1" applyAlignment="1" applyProtection="1">
      <alignment horizontal="center"/>
      <protection hidden="1"/>
    </xf>
    <xf numFmtId="0" fontId="20" fillId="6" borderId="37" xfId="0" applyFont="1" applyFill="1" applyBorder="1" applyAlignment="1" applyProtection="1">
      <alignment horizontal="center" wrapText="1"/>
      <protection locked="0"/>
    </xf>
    <xf numFmtId="0" fontId="53" fillId="7" borderId="0" xfId="0" applyFont="1" applyFill="1" applyAlignment="1" applyProtection="1">
      <alignment horizontal="center" vertical="center"/>
      <protection hidden="1"/>
    </xf>
    <xf numFmtId="0" fontId="53" fillId="7" borderId="37" xfId="0" applyFont="1" applyFill="1" applyBorder="1" applyAlignment="1" applyProtection="1">
      <alignment horizontal="center" vertical="center"/>
      <protection hidden="1"/>
    </xf>
    <xf numFmtId="0" fontId="7" fillId="7" borderId="75" xfId="0" applyFont="1" applyFill="1" applyBorder="1" applyAlignment="1" applyProtection="1">
      <alignment horizontal="right" vertical="center"/>
      <protection hidden="1"/>
    </xf>
    <xf numFmtId="0" fontId="7" fillId="7" borderId="15" xfId="0" applyFont="1" applyFill="1" applyBorder="1" applyAlignment="1" applyProtection="1">
      <alignment horizontal="right" vertical="center"/>
      <protection hidden="1"/>
    </xf>
    <xf numFmtId="0" fontId="28" fillId="7" borderId="0" xfId="0" applyFont="1" applyFill="1" applyAlignment="1" applyProtection="1">
      <alignment horizontal="center"/>
      <protection hidden="1"/>
    </xf>
    <xf numFmtId="0" fontId="28" fillId="7" borderId="37" xfId="0" applyFont="1" applyFill="1" applyBorder="1" applyAlignment="1" applyProtection="1">
      <alignment horizontal="center"/>
      <protection hidden="1"/>
    </xf>
    <xf numFmtId="0" fontId="75" fillId="6" borderId="14" xfId="1" applyFont="1" applyFill="1" applyBorder="1" applyAlignment="1" applyProtection="1">
      <alignment horizontal="center" wrapText="1"/>
      <protection locked="0"/>
    </xf>
    <xf numFmtId="0" fontId="20" fillId="6" borderId="14" xfId="0" applyFont="1" applyFill="1" applyBorder="1" applyAlignment="1" applyProtection="1">
      <alignment horizontal="center" wrapText="1"/>
      <protection locked="0"/>
    </xf>
    <xf numFmtId="0" fontId="20" fillId="6" borderId="42" xfId="0" applyFont="1" applyFill="1" applyBorder="1" applyAlignment="1" applyProtection="1">
      <alignment horizontal="center" wrapText="1"/>
      <protection locked="0"/>
    </xf>
    <xf numFmtId="0" fontId="29" fillId="6" borderId="14" xfId="0" applyFont="1" applyFill="1" applyBorder="1" applyAlignment="1" applyProtection="1">
      <alignment horizontal="center" wrapText="1"/>
      <protection locked="0"/>
    </xf>
    <xf numFmtId="0" fontId="10" fillId="7" borderId="71" xfId="0" applyFont="1" applyFill="1" applyBorder="1" applyAlignment="1" applyProtection="1">
      <alignment horizontal="center" vertical="center"/>
      <protection hidden="1"/>
    </xf>
    <xf numFmtId="0" fontId="10" fillId="7" borderId="17" xfId="0" applyFont="1" applyFill="1" applyBorder="1" applyAlignment="1" applyProtection="1">
      <alignment horizontal="center" vertical="center"/>
      <protection hidden="1"/>
    </xf>
    <xf numFmtId="0" fontId="10" fillId="7" borderId="72" xfId="0" applyFont="1" applyFill="1" applyBorder="1" applyAlignment="1" applyProtection="1">
      <alignment horizontal="center" vertical="center"/>
      <protection hidden="1"/>
    </xf>
    <xf numFmtId="0" fontId="4" fillId="7" borderId="38" xfId="0" applyFont="1" applyFill="1" applyBorder="1" applyAlignment="1" applyProtection="1">
      <alignment horizontal="center"/>
      <protection hidden="1"/>
    </xf>
    <xf numFmtId="0" fontId="4" fillId="7" borderId="0" xfId="0" applyFont="1" applyFill="1" applyAlignment="1" applyProtection="1">
      <alignment horizontal="center"/>
      <protection hidden="1"/>
    </xf>
    <xf numFmtId="0" fontId="4" fillId="7" borderId="37" xfId="0" applyFont="1" applyFill="1" applyBorder="1" applyAlignment="1" applyProtection="1">
      <alignment horizontal="center"/>
      <protection hidden="1"/>
    </xf>
    <xf numFmtId="0" fontId="11" fillId="7" borderId="38" xfId="0" applyFont="1" applyFill="1" applyBorder="1" applyAlignment="1" applyProtection="1">
      <alignment horizontal="center" vertical="center"/>
      <protection hidden="1"/>
    </xf>
    <xf numFmtId="0" fontId="11" fillId="7" borderId="0" xfId="0" applyFont="1" applyFill="1" applyAlignment="1" applyProtection="1">
      <alignment horizontal="center" vertical="center"/>
      <protection hidden="1"/>
    </xf>
    <xf numFmtId="0" fontId="11" fillId="7" borderId="37" xfId="0" applyFont="1" applyFill="1" applyBorder="1" applyAlignment="1" applyProtection="1">
      <alignment horizontal="center" vertical="center"/>
      <protection hidden="1"/>
    </xf>
    <xf numFmtId="0" fontId="19" fillId="6" borderId="14" xfId="0" applyFont="1" applyFill="1" applyBorder="1" applyAlignment="1" applyProtection="1">
      <alignment horizontal="center" wrapText="1"/>
      <protection locked="0"/>
    </xf>
    <xf numFmtId="0" fontId="19" fillId="6" borderId="42" xfId="0" applyFont="1" applyFill="1" applyBorder="1" applyAlignment="1" applyProtection="1">
      <alignment horizontal="center" wrapText="1"/>
      <protection locked="0"/>
    </xf>
    <xf numFmtId="0" fontId="28" fillId="7" borderId="0" xfId="0" applyFont="1" applyFill="1" applyAlignment="1" applyProtection="1">
      <alignment horizontal="center" vertical="top"/>
      <protection hidden="1"/>
    </xf>
    <xf numFmtId="0" fontId="53" fillId="7" borderId="38" xfId="0" applyFont="1" applyFill="1" applyBorder="1" applyAlignment="1" applyProtection="1">
      <alignment horizontal="center"/>
      <protection hidden="1"/>
    </xf>
    <xf numFmtId="0" fontId="28" fillId="7" borderId="38" xfId="0" applyFont="1" applyFill="1" applyBorder="1" applyAlignment="1" applyProtection="1">
      <alignment horizontal="center"/>
      <protection hidden="1"/>
    </xf>
    <xf numFmtId="0" fontId="28" fillId="7" borderId="38" xfId="0" applyFont="1" applyFill="1" applyBorder="1" applyAlignment="1" applyProtection="1">
      <alignment horizontal="center" vertical="top"/>
      <protection hidden="1"/>
    </xf>
    <xf numFmtId="0" fontId="74" fillId="7" borderId="38" xfId="0" applyFont="1" applyFill="1" applyBorder="1" applyAlignment="1" applyProtection="1">
      <alignment horizontal="center" vertical="center"/>
      <protection hidden="1"/>
    </xf>
    <xf numFmtId="0" fontId="74" fillId="7" borderId="0" xfId="0" applyFont="1" applyFill="1" applyAlignment="1" applyProtection="1">
      <alignment horizontal="center" vertical="center"/>
      <protection hidden="1"/>
    </xf>
    <xf numFmtId="0" fontId="74" fillId="7" borderId="37" xfId="0" applyFont="1" applyFill="1" applyBorder="1" applyAlignment="1" applyProtection="1">
      <alignment horizontal="center" vertical="center"/>
      <protection hidden="1"/>
    </xf>
    <xf numFmtId="0" fontId="5" fillId="7" borderId="38" xfId="0" applyFont="1" applyFill="1" applyBorder="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37" xfId="0" applyFont="1" applyFill="1" applyBorder="1" applyAlignment="1" applyProtection="1">
      <alignment horizontal="center" vertical="center"/>
      <protection hidden="1"/>
    </xf>
    <xf numFmtId="0" fontId="19" fillId="6" borderId="0" xfId="0" applyFont="1" applyFill="1" applyAlignment="1" applyProtection="1">
      <alignment horizontal="center"/>
      <protection locked="0"/>
    </xf>
    <xf numFmtId="0" fontId="19" fillId="6" borderId="37" xfId="0" applyFont="1" applyFill="1" applyBorder="1" applyAlignment="1" applyProtection="1">
      <alignment horizontal="center"/>
      <protection locked="0"/>
    </xf>
    <xf numFmtId="0" fontId="19" fillId="6" borderId="40" xfId="0" applyFont="1" applyFill="1" applyBorder="1" applyAlignment="1" applyProtection="1">
      <alignment horizontal="center" vertical="center" wrapText="1"/>
      <protection locked="0"/>
    </xf>
    <xf numFmtId="0" fontId="19" fillId="6" borderId="4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protection hidden="1"/>
    </xf>
    <xf numFmtId="0" fontId="7" fillId="7" borderId="42" xfId="0" applyFont="1" applyFill="1" applyBorder="1" applyAlignment="1" applyProtection="1">
      <alignment horizontal="center" vertical="center"/>
      <protection hidden="1"/>
    </xf>
    <xf numFmtId="0" fontId="20" fillId="6" borderId="41" xfId="0" applyFont="1" applyFill="1" applyBorder="1" applyAlignment="1" applyProtection="1">
      <alignment horizontal="left" wrapText="1"/>
      <protection locked="0"/>
    </xf>
    <xf numFmtId="0" fontId="20" fillId="6" borderId="14" xfId="0" applyFont="1" applyFill="1" applyBorder="1" applyAlignment="1" applyProtection="1">
      <alignment horizontal="left" wrapText="1"/>
      <protection locked="0"/>
    </xf>
    <xf numFmtId="0" fontId="51" fillId="7" borderId="0" xfId="0" applyFont="1" applyFill="1" applyAlignment="1" applyProtection="1">
      <alignment horizontal="center" vertical="center"/>
      <protection hidden="1"/>
    </xf>
    <xf numFmtId="0" fontId="51" fillId="7" borderId="37" xfId="0" applyFont="1" applyFill="1" applyBorder="1" applyAlignment="1" applyProtection="1">
      <alignment horizontal="center" vertical="center"/>
      <protection hidden="1"/>
    </xf>
    <xf numFmtId="0" fontId="19" fillId="6" borderId="70" xfId="0" applyFont="1" applyFill="1" applyBorder="1" applyAlignment="1" applyProtection="1">
      <alignment horizontal="center"/>
      <protection locked="0"/>
    </xf>
    <xf numFmtId="0" fontId="19" fillId="6" borderId="35" xfId="0" applyFont="1" applyFill="1" applyBorder="1" applyAlignment="1" applyProtection="1">
      <alignment horizontal="center" vertical="center"/>
      <protection locked="0"/>
    </xf>
    <xf numFmtId="0" fontId="19" fillId="6" borderId="40" xfId="0" applyFont="1" applyFill="1" applyBorder="1" applyAlignment="1" applyProtection="1">
      <alignment horizontal="center" vertical="center"/>
      <protection locked="0"/>
    </xf>
    <xf numFmtId="0" fontId="19" fillId="6" borderId="14" xfId="0" applyFont="1" applyFill="1" applyBorder="1" applyAlignment="1" applyProtection="1">
      <alignment horizontal="center" vertical="center"/>
      <protection locked="0"/>
    </xf>
    <xf numFmtId="0" fontId="19" fillId="6" borderId="42"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wrapText="1"/>
      <protection locked="0"/>
    </xf>
    <xf numFmtId="0" fontId="0" fillId="7" borderId="35" xfId="0" applyFill="1" applyBorder="1" applyAlignment="1" applyProtection="1">
      <alignment horizontal="center" vertical="top" wrapText="1"/>
      <protection hidden="1"/>
    </xf>
    <xf numFmtId="0" fontId="0" fillId="7" borderId="0" xfId="0" applyFill="1" applyAlignment="1" applyProtection="1">
      <alignment horizontal="center" vertical="top" wrapText="1"/>
      <protection hidden="1"/>
    </xf>
    <xf numFmtId="0" fontId="29" fillId="7" borderId="0" xfId="0" applyFont="1" applyFill="1" applyAlignment="1">
      <alignment horizontal="center" vertical="center"/>
    </xf>
    <xf numFmtId="0" fontId="21" fillId="10" borderId="14" xfId="0" applyFont="1" applyFill="1" applyBorder="1" applyAlignment="1" applyProtection="1">
      <alignment horizontal="center" wrapText="1"/>
      <protection locked="0"/>
    </xf>
    <xf numFmtId="0" fontId="21" fillId="10" borderId="0" xfId="0" applyFont="1" applyFill="1" applyAlignment="1" applyProtection="1">
      <alignment horizontal="center" wrapText="1"/>
      <protection locked="0"/>
    </xf>
    <xf numFmtId="0" fontId="21" fillId="10" borderId="42" xfId="0" applyFont="1" applyFill="1" applyBorder="1" applyAlignment="1" applyProtection="1">
      <alignment horizontal="center" wrapText="1"/>
      <protection locked="0"/>
    </xf>
    <xf numFmtId="0" fontId="18" fillId="3" borderId="38" xfId="0" applyFont="1" applyFill="1" applyBorder="1" applyAlignment="1">
      <alignment horizontal="center"/>
    </xf>
    <xf numFmtId="0" fontId="18" fillId="3" borderId="0" xfId="0" applyFont="1" applyFill="1" applyAlignment="1">
      <alignment horizontal="center"/>
    </xf>
    <xf numFmtId="0" fontId="3" fillId="7" borderId="0" xfId="0" applyFont="1" applyFill="1" applyAlignment="1" applyProtection="1">
      <alignment horizontal="left" vertical="top"/>
      <protection hidden="1"/>
    </xf>
    <xf numFmtId="0" fontId="0" fillId="7" borderId="0" xfId="0" applyFill="1" applyAlignment="1" applyProtection="1">
      <alignment horizontal="left"/>
      <protection hidden="1"/>
    </xf>
    <xf numFmtId="0" fontId="20" fillId="7" borderId="68" xfId="0" applyFont="1" applyFill="1" applyBorder="1" applyAlignment="1" applyProtection="1">
      <alignment horizontal="center"/>
      <protection hidden="1"/>
    </xf>
    <xf numFmtId="0" fontId="20" fillId="7" borderId="69" xfId="0" applyFont="1" applyFill="1" applyBorder="1" applyAlignment="1" applyProtection="1">
      <alignment horizontal="center"/>
      <protection hidden="1"/>
    </xf>
    <xf numFmtId="0" fontId="12" fillId="3" borderId="0" xfId="0" applyFont="1" applyFill="1" applyAlignment="1">
      <alignment horizontal="center"/>
    </xf>
    <xf numFmtId="0" fontId="12" fillId="3" borderId="37" xfId="0" applyFont="1" applyFill="1" applyBorder="1" applyAlignment="1">
      <alignment horizontal="center"/>
    </xf>
    <xf numFmtId="0" fontId="12" fillId="3" borderId="14" xfId="0" applyFont="1" applyFill="1" applyBorder="1" applyAlignment="1">
      <alignment horizontal="center"/>
    </xf>
    <xf numFmtId="0" fontId="12" fillId="3" borderId="42" xfId="0" applyFont="1" applyFill="1" applyBorder="1" applyAlignment="1">
      <alignment horizontal="center"/>
    </xf>
    <xf numFmtId="0" fontId="29" fillId="7" borderId="0" xfId="0" applyFont="1" applyFill="1" applyAlignment="1" applyProtection="1">
      <alignment horizontal="center"/>
      <protection hidden="1"/>
    </xf>
    <xf numFmtId="0" fontId="29" fillId="7" borderId="37" xfId="0" applyFont="1" applyFill="1" applyBorder="1" applyAlignment="1" applyProtection="1">
      <alignment horizontal="center"/>
      <protection hidden="1"/>
    </xf>
    <xf numFmtId="0" fontId="20" fillId="7" borderId="39" xfId="0" applyFont="1" applyFill="1" applyBorder="1" applyAlignment="1" applyProtection="1">
      <alignment horizontal="center" vertical="center"/>
      <protection hidden="1"/>
    </xf>
    <xf numFmtId="0" fontId="20" fillId="7" borderId="35" xfId="0" applyFont="1" applyFill="1" applyBorder="1" applyAlignment="1" applyProtection="1">
      <alignment horizontal="center" vertical="center"/>
      <protection hidden="1"/>
    </xf>
    <xf numFmtId="170" fontId="8" fillId="4" borderId="36" xfId="0" applyNumberFormat="1" applyFont="1" applyFill="1" applyBorder="1" applyAlignment="1" applyProtection="1">
      <alignment horizontal="center"/>
      <protection locked="0"/>
    </xf>
    <xf numFmtId="170" fontId="8" fillId="4" borderId="46" xfId="0" applyNumberFormat="1" applyFont="1" applyFill="1" applyBorder="1" applyAlignment="1" applyProtection="1">
      <alignment horizontal="center"/>
      <protection locked="0"/>
    </xf>
    <xf numFmtId="0" fontId="7" fillId="7" borderId="55" xfId="0" applyFont="1" applyFill="1" applyBorder="1" applyAlignment="1">
      <alignment horizontal="left" vertical="center"/>
    </xf>
    <xf numFmtId="0" fontId="7" fillId="7" borderId="53" xfId="0" applyFont="1" applyFill="1" applyBorder="1" applyAlignment="1">
      <alignment horizontal="left" vertical="center"/>
    </xf>
    <xf numFmtId="0" fontId="5" fillId="7" borderId="9" xfId="0" applyFont="1" applyFill="1" applyBorder="1" applyAlignment="1">
      <alignment horizontal="center" vertical="center"/>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8" fillId="4" borderId="0" xfId="0" applyFont="1" applyFill="1" applyAlignment="1" applyProtection="1">
      <alignment horizontal="center" wrapText="1"/>
      <protection locked="0"/>
    </xf>
    <xf numFmtId="0" fontId="0" fillId="4" borderId="0" xfId="0" applyFill="1" applyAlignment="1" applyProtection="1">
      <alignment horizontal="center" wrapText="1"/>
      <protection locked="0"/>
    </xf>
    <xf numFmtId="0" fontId="8" fillId="7" borderId="14" xfId="0" applyFont="1" applyFill="1" applyBorder="1" applyAlignment="1" applyProtection="1">
      <alignment horizontal="left" wrapText="1"/>
      <protection locked="0"/>
    </xf>
    <xf numFmtId="0" fontId="0" fillId="7" borderId="14" xfId="0" applyFill="1" applyBorder="1" applyAlignment="1" applyProtection="1">
      <alignment horizontal="left" wrapText="1"/>
      <protection locked="0"/>
    </xf>
    <xf numFmtId="0" fontId="0" fillId="7" borderId="47" xfId="0" applyFill="1" applyBorder="1" applyAlignment="1" applyProtection="1">
      <alignment horizontal="left" wrapText="1"/>
      <protection locked="0"/>
    </xf>
    <xf numFmtId="0" fontId="7" fillId="7" borderId="10" xfId="0" applyFont="1" applyFill="1" applyBorder="1" applyAlignment="1">
      <alignment horizontal="left" vertical="center"/>
    </xf>
    <xf numFmtId="0" fontId="7" fillId="7" borderId="7" xfId="0" applyFont="1" applyFill="1" applyBorder="1" applyAlignment="1">
      <alignment horizontal="left" vertical="center"/>
    </xf>
    <xf numFmtId="0" fontId="7" fillId="7" borderId="19" xfId="0" applyFont="1" applyFill="1" applyBorder="1" applyAlignment="1">
      <alignment horizontal="left" vertical="center"/>
    </xf>
    <xf numFmtId="0" fontId="7" fillId="7" borderId="53" xfId="0" applyFont="1" applyFill="1" applyBorder="1" applyAlignment="1">
      <alignment horizontal="center" vertical="center" wrapText="1"/>
    </xf>
    <xf numFmtId="0" fontId="8" fillId="7" borderId="7" xfId="0" applyFont="1" applyFill="1" applyBorder="1" applyAlignment="1" applyProtection="1">
      <alignment horizontal="left" wrapText="1"/>
      <protection locked="0"/>
    </xf>
    <xf numFmtId="0" fontId="0" fillId="7" borderId="7" xfId="0" applyFill="1" applyBorder="1" applyAlignment="1" applyProtection="1">
      <alignment horizontal="left" wrapText="1"/>
      <protection locked="0"/>
    </xf>
    <xf numFmtId="0" fontId="0" fillId="7" borderId="19" xfId="0" applyFill="1" applyBorder="1" applyAlignment="1" applyProtection="1">
      <alignment horizontal="left" wrapText="1"/>
      <protection locked="0"/>
    </xf>
    <xf numFmtId="0" fontId="19" fillId="7" borderId="53" xfId="0" applyFont="1" applyFill="1" applyBorder="1" applyAlignment="1">
      <alignment horizontal="center" vertical="center" wrapText="1"/>
    </xf>
    <xf numFmtId="0" fontId="8" fillId="4" borderId="77" xfId="0" applyFont="1" applyFill="1" applyBorder="1" applyAlignment="1" applyProtection="1">
      <alignment horizontal="center" wrapText="1"/>
      <protection locked="0"/>
    </xf>
    <xf numFmtId="0" fontId="7" fillId="7" borderId="54" xfId="0" applyFont="1" applyFill="1" applyBorder="1" applyAlignment="1">
      <alignment horizontal="center" vertical="center" wrapText="1"/>
    </xf>
    <xf numFmtId="170" fontId="8" fillId="4" borderId="14" xfId="0" applyNumberFormat="1" applyFont="1" applyFill="1" applyBorder="1" applyAlignment="1" applyProtection="1">
      <alignment horizontal="center"/>
      <protection locked="0"/>
    </xf>
    <xf numFmtId="170" fontId="8" fillId="4" borderId="47" xfId="0" applyNumberFormat="1" applyFont="1" applyFill="1" applyBorder="1" applyAlignment="1" applyProtection="1">
      <alignment horizontal="center"/>
      <protection locked="0"/>
    </xf>
    <xf numFmtId="0" fontId="8" fillId="4" borderId="36" xfId="0" applyFont="1" applyFill="1" applyBorder="1" applyAlignment="1" applyProtection="1">
      <alignment horizontal="center" wrapText="1"/>
      <protection locked="0"/>
    </xf>
    <xf numFmtId="0" fontId="8" fillId="4" borderId="44" xfId="0" applyFont="1" applyFill="1" applyBorder="1" applyAlignment="1" applyProtection="1">
      <alignment horizontal="center" wrapText="1"/>
      <protection locked="0"/>
    </xf>
    <xf numFmtId="167" fontId="8" fillId="4" borderId="36" xfId="0" applyNumberFormat="1" applyFont="1" applyFill="1" applyBorder="1" applyAlignment="1" applyProtection="1">
      <alignment horizontal="center"/>
      <protection locked="0"/>
    </xf>
    <xf numFmtId="167" fontId="8" fillId="4" borderId="14" xfId="0" applyNumberFormat="1" applyFont="1" applyFill="1" applyBorder="1" applyAlignment="1" applyProtection="1">
      <alignment horizontal="center"/>
      <protection locked="0"/>
    </xf>
    <xf numFmtId="167" fontId="8" fillId="4" borderId="44" xfId="0" applyNumberFormat="1" applyFont="1" applyFill="1" applyBorder="1" applyAlignment="1" applyProtection="1">
      <alignment horizontal="center"/>
      <protection locked="0"/>
    </xf>
    <xf numFmtId="170" fontId="8" fillId="4" borderId="44" xfId="0" applyNumberFormat="1" applyFont="1" applyFill="1" applyBorder="1" applyAlignment="1" applyProtection="1">
      <alignment horizontal="center"/>
      <protection locked="0"/>
    </xf>
    <xf numFmtId="170" fontId="8" fillId="4" borderId="76" xfId="0" applyNumberFormat="1" applyFont="1" applyFill="1" applyBorder="1" applyAlignment="1" applyProtection="1">
      <alignment horizontal="center"/>
      <protection locked="0"/>
    </xf>
    <xf numFmtId="0" fontId="4" fillId="7" borderId="2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2" xfId="0" applyFont="1" applyFill="1" applyBorder="1" applyAlignment="1">
      <alignment horizontal="center" vertical="center"/>
    </xf>
    <xf numFmtId="0" fontId="7" fillId="7" borderId="0" xfId="0" applyFont="1" applyFill="1" applyAlignment="1">
      <alignment horizontal="left"/>
    </xf>
    <xf numFmtId="0" fontId="7" fillId="7" borderId="9" xfId="0" applyFont="1" applyFill="1" applyBorder="1" applyAlignment="1">
      <alignment horizontal="right" vertical="center"/>
    </xf>
    <xf numFmtId="0" fontId="7" fillId="7" borderId="0" xfId="0" applyFont="1" applyFill="1" applyAlignment="1">
      <alignment horizontal="right" vertical="center"/>
    </xf>
    <xf numFmtId="0" fontId="26" fillId="7" borderId="0" xfId="0" applyFont="1" applyFill="1" applyAlignment="1">
      <alignment horizontal="center" vertical="center"/>
    </xf>
    <xf numFmtId="0" fontId="26" fillId="7" borderId="4" xfId="0" applyFont="1" applyFill="1" applyBorder="1" applyAlignment="1">
      <alignment horizontal="center" vertical="center"/>
    </xf>
    <xf numFmtId="165" fontId="30" fillId="3" borderId="10" xfId="0" applyNumberFormat="1" applyFont="1" applyFill="1" applyBorder="1" applyAlignment="1">
      <alignment horizontal="center" vertical="center"/>
    </xf>
    <xf numFmtId="165" fontId="30" fillId="3" borderId="7" xfId="0" applyNumberFormat="1" applyFont="1" applyFill="1" applyBorder="1" applyAlignment="1">
      <alignment horizontal="center" vertical="center"/>
    </xf>
    <xf numFmtId="165" fontId="30" fillId="3" borderId="19" xfId="0" applyNumberFormat="1" applyFont="1" applyFill="1" applyBorder="1" applyAlignment="1">
      <alignment horizontal="center" vertical="center"/>
    </xf>
    <xf numFmtId="0" fontId="8" fillId="7" borderId="9" xfId="0" applyFont="1" applyFill="1" applyBorder="1" applyAlignment="1">
      <alignment horizontal="center"/>
    </xf>
    <xf numFmtId="0" fontId="8" fillId="7" borderId="0" xfId="0" applyFont="1" applyFill="1" applyAlignment="1">
      <alignment horizontal="center"/>
    </xf>
    <xf numFmtId="0" fontId="8" fillId="7" borderId="4" xfId="0" applyFont="1" applyFill="1" applyBorder="1" applyAlignment="1">
      <alignment horizontal="center"/>
    </xf>
    <xf numFmtId="0" fontId="26" fillId="7" borderId="9" xfId="0" applyFont="1" applyFill="1" applyBorder="1" applyAlignment="1">
      <alignment horizontal="center"/>
    </xf>
    <xf numFmtId="0" fontId="26" fillId="7" borderId="0" xfId="0" applyFont="1" applyFill="1" applyAlignment="1">
      <alignment horizontal="center"/>
    </xf>
    <xf numFmtId="0" fontId="26" fillId="7" borderId="4" xfId="0" applyFont="1" applyFill="1" applyBorder="1" applyAlignment="1">
      <alignment horizontal="center"/>
    </xf>
    <xf numFmtId="0" fontId="45" fillId="7" borderId="23" xfId="0" applyFont="1" applyFill="1" applyBorder="1" applyAlignment="1">
      <alignment horizontal="center"/>
    </xf>
    <xf numFmtId="0" fontId="45" fillId="7" borderId="24" xfId="0" applyFont="1" applyFill="1" applyBorder="1" applyAlignment="1">
      <alignment horizontal="center"/>
    </xf>
    <xf numFmtId="0" fontId="45" fillId="7" borderId="12" xfId="0" applyFont="1" applyFill="1" applyBorder="1" applyAlignment="1">
      <alignment horizontal="center"/>
    </xf>
    <xf numFmtId="0" fontId="43" fillId="7" borderId="23" xfId="0" applyFont="1" applyFill="1" applyBorder="1" applyAlignment="1">
      <alignment horizontal="center"/>
    </xf>
    <xf numFmtId="0" fontId="43" fillId="7" borderId="24" xfId="0" applyFont="1" applyFill="1" applyBorder="1" applyAlignment="1">
      <alignment horizontal="center"/>
    </xf>
    <xf numFmtId="0" fontId="43" fillId="7" borderId="12" xfId="0" applyFont="1" applyFill="1" applyBorder="1" applyAlignment="1">
      <alignment horizontal="center"/>
    </xf>
    <xf numFmtId="0" fontId="20" fillId="6" borderId="36" xfId="0" applyFont="1" applyFill="1" applyBorder="1" applyAlignment="1" applyProtection="1">
      <alignment horizontal="center"/>
      <protection locked="0"/>
    </xf>
    <xf numFmtId="0" fontId="20" fillId="6" borderId="46" xfId="0" applyFont="1" applyFill="1" applyBorder="1" applyAlignment="1" applyProtection="1">
      <alignment horizontal="center"/>
      <protection locked="0"/>
    </xf>
    <xf numFmtId="0" fontId="20" fillId="6" borderId="7" xfId="0" applyFont="1" applyFill="1" applyBorder="1" applyAlignment="1" applyProtection="1">
      <alignment horizontal="center"/>
      <protection locked="0"/>
    </xf>
    <xf numFmtId="0" fontId="20" fillId="6" borderId="19" xfId="0" applyFont="1" applyFill="1" applyBorder="1" applyAlignment="1" applyProtection="1">
      <alignment horizontal="center"/>
      <protection locked="0"/>
    </xf>
    <xf numFmtId="15" fontId="20" fillId="6" borderId="36" xfId="0" applyNumberFormat="1" applyFont="1" applyFill="1" applyBorder="1" applyAlignment="1" applyProtection="1">
      <alignment horizontal="center"/>
      <protection locked="0"/>
    </xf>
    <xf numFmtId="0" fontId="19" fillId="7" borderId="9" xfId="0" applyFont="1" applyFill="1" applyBorder="1" applyAlignment="1">
      <alignment horizontal="center"/>
    </xf>
    <xf numFmtId="0" fontId="19" fillId="7" borderId="0" xfId="0" applyFont="1" applyFill="1" applyAlignment="1">
      <alignment horizontal="center"/>
    </xf>
    <xf numFmtId="0" fontId="19" fillId="7" borderId="4" xfId="0" applyFont="1" applyFill="1" applyBorder="1" applyAlignment="1">
      <alignment horizontal="center"/>
    </xf>
    <xf numFmtId="0" fontId="4" fillId="7" borderId="24" xfId="0" applyFont="1" applyFill="1" applyBorder="1" applyAlignment="1">
      <alignment horizontal="center"/>
    </xf>
    <xf numFmtId="0" fontId="4" fillId="7" borderId="12" xfId="0" applyFont="1" applyFill="1" applyBorder="1" applyAlignment="1">
      <alignment horizontal="center"/>
    </xf>
    <xf numFmtId="0" fontId="95" fillId="3" borderId="14" xfId="0" applyFont="1" applyFill="1" applyBorder="1" applyAlignment="1" applyProtection="1">
      <alignment horizontal="left"/>
      <protection locked="0"/>
    </xf>
    <xf numFmtId="0" fontId="20" fillId="3" borderId="7" xfId="0" applyFont="1" applyFill="1" applyBorder="1" applyAlignment="1" applyProtection="1">
      <alignment horizontal="left"/>
      <protection locked="0"/>
    </xf>
    <xf numFmtId="0" fontId="20" fillId="6" borderId="36" xfId="0" applyFont="1" applyFill="1" applyBorder="1" applyAlignment="1" applyProtection="1">
      <alignment horizontal="left"/>
      <protection locked="0"/>
    </xf>
    <xf numFmtId="0" fontId="20" fillId="6" borderId="14" xfId="0" applyFont="1" applyFill="1" applyBorder="1" applyAlignment="1" applyProtection="1">
      <alignment horizontal="left"/>
      <protection locked="0"/>
    </xf>
    <xf numFmtId="0" fontId="20" fillId="6" borderId="0" xfId="0" applyFont="1" applyFill="1" applyAlignment="1" applyProtection="1">
      <alignment horizontal="left"/>
      <protection locked="0"/>
    </xf>
    <xf numFmtId="0" fontId="20" fillId="6" borderId="36" xfId="0" applyFont="1" applyFill="1" applyBorder="1" applyProtection="1">
      <protection locked="0"/>
    </xf>
    <xf numFmtId="0" fontId="4" fillId="6" borderId="0" xfId="0" applyFont="1" applyFill="1" applyAlignment="1" applyProtection="1">
      <alignment horizontal="left"/>
      <protection locked="0"/>
    </xf>
    <xf numFmtId="0" fontId="4" fillId="6" borderId="4" xfId="0" applyFont="1" applyFill="1" applyBorder="1" applyAlignment="1" applyProtection="1">
      <alignment horizontal="left"/>
      <protection locked="0"/>
    </xf>
    <xf numFmtId="0" fontId="20" fillId="6" borderId="14" xfId="0" applyFont="1" applyFill="1" applyBorder="1" applyAlignment="1" applyProtection="1">
      <alignment horizontal="center"/>
      <protection locked="0"/>
    </xf>
    <xf numFmtId="0" fontId="20" fillId="6" borderId="47" xfId="0" applyFont="1" applyFill="1" applyBorder="1" applyAlignment="1" applyProtection="1">
      <alignment horizontal="center"/>
      <protection locked="0"/>
    </xf>
    <xf numFmtId="0" fontId="7" fillId="7" borderId="35" xfId="0" applyFont="1" applyFill="1" applyBorder="1" applyAlignment="1">
      <alignment horizontal="center"/>
    </xf>
    <xf numFmtId="0" fontId="7" fillId="7" borderId="48" xfId="0" applyFont="1" applyFill="1" applyBorder="1" applyAlignment="1">
      <alignment horizontal="center"/>
    </xf>
    <xf numFmtId="15" fontId="20" fillId="6" borderId="14" xfId="0" applyNumberFormat="1" applyFont="1" applyFill="1" applyBorder="1" applyAlignment="1" applyProtection="1">
      <alignment horizontal="center"/>
      <protection locked="0"/>
    </xf>
    <xf numFmtId="0" fontId="20" fillId="8" borderId="36" xfId="0" applyFont="1" applyFill="1" applyBorder="1" applyAlignment="1" applyProtection="1">
      <alignment horizontal="left"/>
      <protection locked="0"/>
    </xf>
    <xf numFmtId="0" fontId="7" fillId="7" borderId="0" xfId="0" applyFont="1" applyFill="1" applyAlignment="1">
      <alignment horizontal="center"/>
    </xf>
    <xf numFmtId="0" fontId="7" fillId="7" borderId="4" xfId="0" applyFont="1" applyFill="1" applyBorder="1" applyAlignment="1">
      <alignment horizontal="center"/>
    </xf>
    <xf numFmtId="15" fontId="20" fillId="8" borderId="14" xfId="0" applyNumberFormat="1" applyFont="1" applyFill="1" applyBorder="1" applyAlignment="1" applyProtection="1">
      <alignment horizontal="center"/>
      <protection locked="0"/>
    </xf>
    <xf numFmtId="0" fontId="20" fillId="8" borderId="47" xfId="0" applyFont="1" applyFill="1" applyBorder="1" applyAlignment="1" applyProtection="1">
      <alignment horizontal="center"/>
      <protection locked="0"/>
    </xf>
    <xf numFmtId="0" fontId="20" fillId="8" borderId="36" xfId="0" applyFont="1" applyFill="1" applyBorder="1" applyAlignment="1" applyProtection="1">
      <alignment horizontal="center"/>
      <protection locked="0"/>
    </xf>
    <xf numFmtId="0" fontId="20" fillId="8" borderId="46" xfId="0" applyFont="1" applyFill="1" applyBorder="1" applyAlignment="1" applyProtection="1">
      <alignment horizontal="center"/>
      <protection locked="0"/>
    </xf>
    <xf numFmtId="0" fontId="20" fillId="8" borderId="14" xfId="0" applyFont="1" applyFill="1" applyBorder="1" applyAlignment="1" applyProtection="1">
      <alignment horizontal="left"/>
      <protection locked="0"/>
    </xf>
    <xf numFmtId="0" fontId="20" fillId="8" borderId="0" xfId="0" applyFont="1" applyFill="1" applyAlignment="1" applyProtection="1">
      <alignment horizontal="left"/>
      <protection locked="0"/>
    </xf>
    <xf numFmtId="0" fontId="11" fillId="7" borderId="23"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12" xfId="0" applyFont="1" applyFill="1" applyBorder="1" applyAlignment="1">
      <alignment horizontal="center" vertical="center"/>
    </xf>
    <xf numFmtId="0" fontId="0" fillId="7" borderId="18" xfId="0" applyFill="1" applyBorder="1" applyAlignment="1">
      <alignment horizontal="center" vertical="center"/>
    </xf>
    <xf numFmtId="0" fontId="0" fillId="7" borderId="4" xfId="0" applyFill="1" applyBorder="1" applyAlignment="1">
      <alignment horizontal="center" vertical="center"/>
    </xf>
    <xf numFmtId="0" fontId="0" fillId="7" borderId="19" xfId="0" applyFill="1" applyBorder="1" applyAlignment="1">
      <alignment horizontal="center" vertical="center"/>
    </xf>
    <xf numFmtId="0" fontId="30" fillId="7" borderId="9" xfId="0" applyFont="1" applyFill="1" applyBorder="1" applyAlignment="1">
      <alignment horizontal="center" vertical="center"/>
    </xf>
    <xf numFmtId="0" fontId="30" fillId="7" borderId="0" xfId="0" applyFont="1" applyFill="1" applyAlignment="1">
      <alignment horizontal="center" vertical="center"/>
    </xf>
    <xf numFmtId="0" fontId="30" fillId="7" borderId="4" xfId="0" applyFont="1" applyFill="1" applyBorder="1" applyAlignment="1">
      <alignment horizontal="center" vertical="center"/>
    </xf>
    <xf numFmtId="0" fontId="0" fillId="7" borderId="9" xfId="0" applyFill="1" applyBorder="1" applyAlignment="1">
      <alignment horizontal="center" vertical="center"/>
    </xf>
    <xf numFmtId="0" fontId="0" fillId="7" borderId="0" xfId="0" applyFill="1" applyAlignment="1">
      <alignment horizontal="center" vertical="center"/>
    </xf>
    <xf numFmtId="0" fontId="11" fillId="7" borderId="9" xfId="0" applyFont="1" applyFill="1" applyBorder="1" applyAlignment="1">
      <alignment horizontal="right" vertical="center"/>
    </xf>
    <xf numFmtId="0" fontId="11" fillId="7" borderId="0" xfId="0" applyFont="1" applyFill="1" applyAlignment="1">
      <alignment horizontal="right" vertical="center"/>
    </xf>
    <xf numFmtId="0" fontId="0" fillId="7" borderId="25" xfId="0" applyFill="1" applyBorder="1" applyAlignment="1">
      <alignment horizontal="center" vertical="center"/>
    </xf>
    <xf numFmtId="0" fontId="0" fillId="7" borderId="16" xfId="0" applyFill="1" applyBorder="1" applyAlignment="1">
      <alignment horizontal="center" vertical="center"/>
    </xf>
    <xf numFmtId="0" fontId="0" fillId="7" borderId="26" xfId="0" applyFill="1" applyBorder="1" applyAlignment="1">
      <alignment horizontal="center" vertical="center"/>
    </xf>
    <xf numFmtId="0" fontId="11" fillId="7" borderId="0" xfId="0" applyFont="1" applyFill="1" applyAlignment="1">
      <alignment horizontal="center" vertical="center"/>
    </xf>
    <xf numFmtId="0" fontId="8" fillId="7" borderId="0" xfId="0" applyFont="1" applyFill="1" applyAlignment="1">
      <alignment horizontal="left"/>
    </xf>
    <xf numFmtId="0" fontId="0" fillId="7" borderId="0" xfId="0" applyFill="1" applyAlignment="1">
      <alignment horizontal="left"/>
    </xf>
    <xf numFmtId="0" fontId="0" fillId="7" borderId="18" xfId="0" applyFill="1" applyBorder="1" applyAlignment="1">
      <alignment horizontal="center"/>
    </xf>
    <xf numFmtId="0" fontId="0" fillId="7" borderId="4" xfId="0" applyFill="1" applyBorder="1" applyAlignment="1">
      <alignment horizontal="center"/>
    </xf>
    <xf numFmtId="0" fontId="0" fillId="7" borderId="19" xfId="0" applyFill="1" applyBorder="1" applyAlignment="1">
      <alignment horizontal="center"/>
    </xf>
    <xf numFmtId="0" fontId="29" fillId="7" borderId="25" xfId="0" applyFont="1" applyFill="1" applyBorder="1" applyAlignment="1">
      <alignment horizontal="right" vertical="center"/>
    </xf>
    <xf numFmtId="0" fontId="0" fillId="7" borderId="16" xfId="0" applyFill="1" applyBorder="1"/>
    <xf numFmtId="164" fontId="18" fillId="7" borderId="16" xfId="0" applyNumberFormat="1" applyFont="1" applyFill="1" applyBorder="1" applyAlignment="1">
      <alignment horizontal="center" vertical="center"/>
    </xf>
    <xf numFmtId="0" fontId="0" fillId="7" borderId="26" xfId="0" applyFill="1" applyBorder="1"/>
    <xf numFmtId="0" fontId="11" fillId="7" borderId="23" xfId="0" applyFont="1" applyFill="1" applyBorder="1" applyAlignment="1">
      <alignment horizontal="center"/>
    </xf>
    <xf numFmtId="0" fontId="11" fillId="7" borderId="24" xfId="0" applyFont="1" applyFill="1" applyBorder="1" applyAlignment="1">
      <alignment horizontal="center"/>
    </xf>
    <xf numFmtId="0" fontId="4" fillId="7" borderId="0" xfId="0" applyFont="1" applyFill="1" applyAlignment="1">
      <alignment horizontal="center" vertical="center"/>
    </xf>
    <xf numFmtId="0" fontId="29" fillId="7" borderId="25" xfId="0" applyFont="1" applyFill="1" applyBorder="1" applyAlignment="1">
      <alignment horizontal="right" vertical="top"/>
    </xf>
    <xf numFmtId="0" fontId="29" fillId="7" borderId="16" xfId="0" applyFont="1" applyFill="1" applyBorder="1" applyAlignment="1">
      <alignment horizontal="right" vertical="top"/>
    </xf>
    <xf numFmtId="0" fontId="1" fillId="7" borderId="16" xfId="0" applyFont="1" applyFill="1" applyBorder="1" applyAlignment="1">
      <alignment horizontal="center" vertical="center"/>
    </xf>
    <xf numFmtId="0" fontId="1" fillId="7" borderId="26"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0" xfId="0" applyFont="1" applyFill="1" applyAlignment="1">
      <alignment horizontal="center" vertical="center"/>
    </xf>
    <xf numFmtId="0" fontId="7" fillId="7" borderId="4" xfId="0" applyFont="1" applyFill="1" applyBorder="1" applyAlignment="1">
      <alignment horizontal="center" vertical="center"/>
    </xf>
    <xf numFmtId="0" fontId="20" fillId="7" borderId="0" xfId="0" applyFont="1" applyFill="1" applyAlignment="1">
      <alignment horizontal="center" vertical="center"/>
    </xf>
    <xf numFmtId="165" fontId="11" fillId="7" borderId="0" xfId="0" applyNumberFormat="1" applyFont="1" applyFill="1" applyAlignment="1">
      <alignment horizontal="center" vertical="center"/>
    </xf>
    <xf numFmtId="0" fontId="21" fillId="11" borderId="0" xfId="0" applyFont="1" applyFill="1" applyAlignment="1">
      <alignment horizontal="center" vertical="center"/>
    </xf>
    <xf numFmtId="0" fontId="57" fillId="11" borderId="0" xfId="0" applyFont="1" applyFill="1" applyAlignment="1">
      <alignment horizontal="center" vertical="center"/>
    </xf>
    <xf numFmtId="44" fontId="19" fillId="7" borderId="2" xfId="0" applyNumberFormat="1" applyFont="1" applyFill="1" applyBorder="1" applyAlignment="1">
      <alignment horizontal="right"/>
    </xf>
    <xf numFmtId="44" fontId="19" fillId="7" borderId="0" xfId="0" applyNumberFormat="1" applyFont="1" applyFill="1" applyAlignment="1">
      <alignment horizontal="center"/>
    </xf>
    <xf numFmtId="44" fontId="59" fillId="7" borderId="0" xfId="0" applyNumberFormat="1" applyFont="1" applyFill="1" applyAlignment="1">
      <alignment horizontal="right"/>
    </xf>
    <xf numFmtId="44" fontId="56" fillId="7" borderId="0" xfId="0" applyNumberFormat="1" applyFont="1" applyFill="1" applyAlignment="1">
      <alignment horizontal="center"/>
    </xf>
    <xf numFmtId="0" fontId="20" fillId="7" borderId="9" xfId="0" applyFont="1" applyFill="1" applyBorder="1" applyAlignment="1">
      <alignment horizontal="right" vertical="center"/>
    </xf>
    <xf numFmtId="0" fontId="20" fillId="7" borderId="0" xfId="0" applyFont="1" applyFill="1" applyAlignment="1">
      <alignment horizontal="right" vertical="center"/>
    </xf>
    <xf numFmtId="0" fontId="24" fillId="7" borderId="0" xfId="0" applyFont="1" applyFill="1" applyAlignment="1">
      <alignment horizontal="right"/>
    </xf>
    <xf numFmtId="44" fontId="19" fillId="7" borderId="0" xfId="2" applyFont="1" applyFill="1" applyBorder="1" applyAlignment="1" applyProtection="1">
      <alignment horizontal="right" vertical="center"/>
    </xf>
    <xf numFmtId="0" fontId="54" fillId="9" borderId="9" xfId="0" applyFont="1" applyFill="1" applyBorder="1" applyAlignment="1">
      <alignment horizontal="left"/>
    </xf>
    <xf numFmtId="0" fontId="54" fillId="9" borderId="0" xfId="0" applyFont="1" applyFill="1" applyAlignment="1">
      <alignment horizontal="left"/>
    </xf>
    <xf numFmtId="44" fontId="34" fillId="7" borderId="0" xfId="0" applyNumberFormat="1" applyFont="1" applyFill="1" applyAlignment="1">
      <alignment horizontal="right" vertical="center"/>
    </xf>
    <xf numFmtId="0" fontId="24" fillId="7" borderId="0" xfId="0" applyFont="1" applyFill="1" applyAlignment="1">
      <alignment horizontal="left"/>
    </xf>
    <xf numFmtId="44" fontId="34" fillId="7" borderId="0" xfId="0" applyNumberFormat="1" applyFont="1" applyFill="1" applyAlignment="1">
      <alignment horizontal="center"/>
    </xf>
    <xf numFmtId="164" fontId="20" fillId="7" borderId="0" xfId="0" applyNumberFormat="1" applyFont="1" applyFill="1" applyAlignment="1">
      <alignment horizontal="center" vertical="center"/>
    </xf>
    <xf numFmtId="164" fontId="20" fillId="7" borderId="4" xfId="0" applyNumberFormat="1" applyFont="1" applyFill="1" applyBorder="1" applyAlignment="1">
      <alignment horizontal="center" vertical="center"/>
    </xf>
    <xf numFmtId="0" fontId="3" fillId="7" borderId="7" xfId="0" applyFont="1" applyFill="1" applyBorder="1" applyAlignment="1">
      <alignment horizontal="center"/>
    </xf>
    <xf numFmtId="0" fontId="26" fillId="7" borderId="7" xfId="0" applyFont="1" applyFill="1" applyBorder="1" applyAlignment="1">
      <alignment horizontal="center"/>
    </xf>
    <xf numFmtId="164" fontId="19" fillId="7" borderId="81" xfId="0" applyNumberFormat="1" applyFont="1" applyFill="1" applyBorder="1" applyAlignment="1">
      <alignment horizontal="center"/>
    </xf>
    <xf numFmtId="0" fontId="12" fillId="7" borderId="0" xfId="0" applyFont="1" applyFill="1" applyAlignment="1">
      <alignment horizontal="center"/>
    </xf>
    <xf numFmtId="164" fontId="11" fillId="7" borderId="0" xfId="0" applyNumberFormat="1" applyFont="1" applyFill="1" applyAlignment="1">
      <alignment horizontal="center"/>
    </xf>
    <xf numFmtId="164" fontId="11" fillId="7" borderId="4" xfId="0" applyNumberFormat="1" applyFont="1" applyFill="1" applyBorder="1" applyAlignment="1">
      <alignment horizontal="center"/>
    </xf>
    <xf numFmtId="172" fontId="7" fillId="7" borderId="36" xfId="0" applyNumberFormat="1" applyFont="1" applyFill="1" applyBorder="1" applyAlignment="1">
      <alignment horizontal="right"/>
    </xf>
    <xf numFmtId="172" fontId="7" fillId="7" borderId="14" xfId="0" applyNumberFormat="1" applyFont="1" applyFill="1" applyBorder="1" applyAlignment="1">
      <alignment horizontal="right"/>
    </xf>
    <xf numFmtId="0" fontId="66" fillId="7" borderId="0" xfId="0" applyFont="1" applyFill="1" applyAlignment="1">
      <alignment horizontal="center"/>
    </xf>
    <xf numFmtId="0" fontId="68" fillId="7" borderId="0" xfId="0" applyFont="1" applyFill="1" applyAlignment="1">
      <alignment horizontal="center"/>
    </xf>
    <xf numFmtId="44" fontId="0" fillId="6" borderId="35" xfId="0" applyNumberFormat="1" applyFill="1" applyBorder="1" applyAlignment="1">
      <alignment horizontal="right"/>
    </xf>
    <xf numFmtId="44" fontId="29" fillId="7" borderId="35" xfId="0" applyNumberFormat="1" applyFont="1" applyFill="1" applyBorder="1" applyAlignment="1">
      <alignment horizontal="right"/>
    </xf>
    <xf numFmtId="172" fontId="0" fillId="7" borderId="35" xfId="0" applyNumberFormat="1" applyFill="1" applyBorder="1" applyAlignment="1" applyProtection="1">
      <alignment horizontal="right"/>
      <protection locked="0"/>
    </xf>
    <xf numFmtId="172" fontId="0" fillId="7" borderId="0" xfId="0" applyNumberFormat="1" applyFill="1" applyAlignment="1">
      <alignment horizontal="right"/>
    </xf>
    <xf numFmtId="44" fontId="0" fillId="6" borderId="35" xfId="0" applyNumberFormat="1" applyFill="1" applyBorder="1" applyAlignment="1" applyProtection="1">
      <alignment horizontal="right"/>
      <protection locked="0"/>
    </xf>
    <xf numFmtId="44" fontId="29" fillId="7" borderId="14" xfId="0" applyNumberFormat="1" applyFont="1" applyFill="1" applyBorder="1" applyAlignment="1">
      <alignment horizontal="right"/>
    </xf>
    <xf numFmtId="44" fontId="0" fillId="6" borderId="14" xfId="0" applyNumberFormat="1" applyFill="1" applyBorder="1" applyAlignment="1">
      <alignment horizontal="right"/>
    </xf>
    <xf numFmtId="172" fontId="0" fillId="7" borderId="35" xfId="0" applyNumberFormat="1" applyFill="1" applyBorder="1" applyAlignment="1">
      <alignment horizontal="right"/>
    </xf>
    <xf numFmtId="0" fontId="51" fillId="7" borderId="0" xfId="0" applyFont="1" applyFill="1" applyAlignment="1">
      <alignment horizontal="center" wrapText="1"/>
    </xf>
    <xf numFmtId="0" fontId="29" fillId="6" borderId="0" xfId="0" applyFont="1" applyFill="1" applyAlignment="1" applyProtection="1">
      <alignment horizontal="left"/>
      <protection locked="0"/>
    </xf>
    <xf numFmtId="0" fontId="3" fillId="7" borderId="0" xfId="0" applyFont="1" applyFill="1" applyAlignment="1">
      <alignment horizontal="left" wrapText="1"/>
    </xf>
    <xf numFmtId="0" fontId="29" fillId="6" borderId="14" xfId="0" applyFont="1" applyFill="1" applyBorder="1" applyAlignment="1" applyProtection="1">
      <alignment horizontal="left"/>
      <protection locked="0"/>
    </xf>
    <xf numFmtId="0" fontId="29" fillId="6" borderId="36" xfId="0" applyFont="1" applyFill="1" applyBorder="1" applyAlignment="1" applyProtection="1">
      <alignment horizontal="left"/>
      <protection locked="0"/>
    </xf>
    <xf numFmtId="44" fontId="29" fillId="7" borderId="36" xfId="0" applyNumberFormat="1" applyFont="1" applyFill="1" applyBorder="1" applyAlignment="1">
      <alignment horizontal="right"/>
    </xf>
    <xf numFmtId="0" fontId="0" fillId="7" borderId="0" xfId="0" applyFill="1" applyAlignment="1">
      <alignment horizontal="center"/>
    </xf>
    <xf numFmtId="44" fontId="11" fillId="6" borderId="0" xfId="0" applyNumberFormat="1" applyFont="1" applyFill="1" applyAlignment="1" applyProtection="1">
      <alignment horizontal="right"/>
      <protection locked="0"/>
    </xf>
    <xf numFmtId="44" fontId="11" fillId="6" borderId="4" xfId="0" applyNumberFormat="1" applyFont="1" applyFill="1" applyBorder="1" applyAlignment="1" applyProtection="1">
      <alignment horizontal="right"/>
      <protection locked="0"/>
    </xf>
    <xf numFmtId="44" fontId="8" fillId="7" borderId="0" xfId="0" applyNumberFormat="1" applyFont="1" applyFill="1" applyAlignment="1">
      <alignment horizontal="right"/>
    </xf>
    <xf numFmtId="0" fontId="15" fillId="7" borderId="9" xfId="0" applyFont="1" applyFill="1" applyBorder="1" applyAlignment="1">
      <alignment horizontal="center" vertical="center"/>
    </xf>
    <xf numFmtId="0" fontId="15" fillId="7" borderId="0" xfId="0" applyFont="1" applyFill="1" applyAlignment="1">
      <alignment horizontal="center" vertical="center"/>
    </xf>
    <xf numFmtId="0" fontId="15" fillId="7" borderId="4" xfId="0" applyFont="1" applyFill="1" applyBorder="1" applyAlignment="1">
      <alignment horizontal="center" vertical="center"/>
    </xf>
    <xf numFmtId="44" fontId="4" fillId="7" borderId="0" xfId="0" applyNumberFormat="1" applyFont="1" applyFill="1" applyAlignment="1">
      <alignment horizontal="center"/>
    </xf>
    <xf numFmtId="44" fontId="4" fillId="7" borderId="4" xfId="0" applyNumberFormat="1" applyFont="1" applyFill="1" applyBorder="1" applyAlignment="1">
      <alignment horizontal="center"/>
    </xf>
    <xf numFmtId="172" fontId="7" fillId="7" borderId="0" xfId="0" applyNumberFormat="1" applyFont="1" applyFill="1" applyAlignment="1">
      <alignment horizontal="right"/>
    </xf>
    <xf numFmtId="44" fontId="7" fillId="7" borderId="0" xfId="0" applyNumberFormat="1" applyFont="1" applyFill="1" applyAlignment="1">
      <alignment horizontal="right"/>
    </xf>
    <xf numFmtId="44" fontId="7" fillId="7" borderId="4" xfId="0" applyNumberFormat="1" applyFont="1" applyFill="1" applyBorder="1" applyAlignment="1">
      <alignment horizontal="right"/>
    </xf>
    <xf numFmtId="172" fontId="7" fillId="7" borderId="80" xfId="0" applyNumberFormat="1" applyFont="1" applyFill="1" applyBorder="1" applyAlignment="1">
      <alignment horizontal="right"/>
    </xf>
    <xf numFmtId="44" fontId="7" fillId="7" borderId="80" xfId="0" applyNumberFormat="1" applyFont="1" applyFill="1" applyBorder="1" applyAlignment="1">
      <alignment horizontal="right"/>
    </xf>
    <xf numFmtId="168" fontId="19" fillId="6" borderId="14" xfId="0" applyNumberFormat="1" applyFont="1" applyFill="1" applyBorder="1" applyAlignment="1" applyProtection="1">
      <alignment horizontal="center"/>
      <protection locked="0"/>
    </xf>
    <xf numFmtId="44" fontId="11" fillId="7" borderId="78" xfId="0" applyNumberFormat="1" applyFont="1" applyFill="1" applyBorder="1" applyAlignment="1">
      <alignment horizontal="center"/>
    </xf>
    <xf numFmtId="44" fontId="11" fillId="7" borderId="67" xfId="0" applyNumberFormat="1" applyFont="1" applyFill="1" applyBorder="1" applyAlignment="1">
      <alignment horizontal="center"/>
    </xf>
    <xf numFmtId="44" fontId="11" fillId="7" borderId="52" xfId="0" applyNumberFormat="1" applyFont="1" applyFill="1" applyBorder="1" applyAlignment="1">
      <alignment horizontal="center"/>
    </xf>
    <xf numFmtId="172" fontId="0" fillId="6" borderId="14" xfId="0" applyNumberFormat="1" applyFill="1" applyBorder="1" applyAlignment="1" applyProtection="1">
      <alignment horizontal="right"/>
      <protection locked="0"/>
    </xf>
    <xf numFmtId="172" fontId="0" fillId="7" borderId="2" xfId="0" applyNumberFormat="1" applyFill="1" applyBorder="1" applyAlignment="1" applyProtection="1">
      <alignment horizontal="right"/>
      <protection locked="0"/>
    </xf>
    <xf numFmtId="168" fontId="19" fillId="7" borderId="14" xfId="0" applyNumberFormat="1" applyFont="1" applyFill="1" applyBorder="1" applyAlignment="1">
      <alignment horizontal="center"/>
    </xf>
    <xf numFmtId="0" fontId="8" fillId="7" borderId="0" xfId="0" applyFont="1" applyFill="1" applyAlignment="1">
      <alignment horizontal="center" wrapText="1"/>
    </xf>
    <xf numFmtId="49" fontId="5" fillId="6" borderId="29" xfId="0" applyNumberFormat="1" applyFont="1" applyFill="1" applyBorder="1" applyAlignment="1" applyProtection="1">
      <alignment horizontal="center"/>
      <protection locked="0"/>
    </xf>
    <xf numFmtId="49" fontId="6" fillId="6" borderId="29" xfId="0" applyNumberFormat="1" applyFont="1" applyFill="1" applyBorder="1" applyAlignment="1" applyProtection="1">
      <alignment horizontal="center"/>
      <protection locked="0"/>
    </xf>
    <xf numFmtId="0" fontId="12" fillId="6" borderId="29" xfId="0" applyFont="1" applyFill="1" applyBorder="1" applyAlignment="1">
      <alignment horizontal="center"/>
    </xf>
    <xf numFmtId="44" fontId="57" fillId="7" borderId="0" xfId="0" applyNumberFormat="1" applyFont="1" applyFill="1" applyAlignment="1">
      <alignment horizontal="right"/>
    </xf>
    <xf numFmtId="44" fontId="57" fillId="7" borderId="64" xfId="0" applyNumberFormat="1" applyFont="1" applyFill="1" applyBorder="1" applyAlignment="1">
      <alignment horizontal="right"/>
    </xf>
    <xf numFmtId="44" fontId="4" fillId="6" borderId="0" xfId="0" applyNumberFormat="1" applyFont="1" applyFill="1" applyAlignment="1" applyProtection="1">
      <alignment horizontal="right"/>
      <protection locked="0"/>
    </xf>
    <xf numFmtId="44" fontId="4" fillId="6" borderId="64" xfId="0" applyNumberFormat="1" applyFont="1" applyFill="1" applyBorder="1" applyAlignment="1" applyProtection="1">
      <alignment horizontal="right"/>
      <protection locked="0"/>
    </xf>
    <xf numFmtId="44" fontId="96" fillId="7" borderId="0" xfId="0" applyNumberFormat="1" applyFont="1" applyFill="1" applyAlignment="1">
      <alignment horizontal="center"/>
    </xf>
    <xf numFmtId="44" fontId="96" fillId="7" borderId="64" xfId="0" applyNumberFormat="1" applyFont="1" applyFill="1" applyBorder="1" applyAlignment="1">
      <alignment horizontal="center"/>
    </xf>
    <xf numFmtId="44" fontId="64" fillId="7" borderId="0" xfId="0" applyNumberFormat="1" applyFont="1" applyFill="1" applyAlignment="1">
      <alignment horizontal="center"/>
    </xf>
    <xf numFmtId="44" fontId="64" fillId="7" borderId="64" xfId="0" applyNumberFormat="1" applyFont="1" applyFill="1" applyBorder="1" applyAlignment="1">
      <alignment horizontal="center"/>
    </xf>
    <xf numFmtId="44" fontId="4" fillId="7" borderId="78" xfId="0" applyNumberFormat="1" applyFont="1" applyFill="1" applyBorder="1" applyAlignment="1">
      <alignment horizontal="right"/>
    </xf>
    <xf numFmtId="0" fontId="0" fillId="7" borderId="67" xfId="0" applyFill="1" applyBorder="1"/>
    <xf numFmtId="0" fontId="0" fillId="7" borderId="79" xfId="0" applyFill="1" applyBorder="1"/>
    <xf numFmtId="44" fontId="0" fillId="7" borderId="67" xfId="0" applyNumberFormat="1" applyFill="1" applyBorder="1"/>
    <xf numFmtId="44" fontId="0" fillId="7" borderId="79" xfId="0" applyNumberFormat="1" applyFill="1" applyBorder="1"/>
    <xf numFmtId="172" fontId="0" fillId="7" borderId="2" xfId="0" applyNumberFormat="1" applyFill="1" applyBorder="1" applyAlignment="1">
      <alignment horizontal="right"/>
    </xf>
    <xf numFmtId="172" fontId="0" fillId="6" borderId="2" xfId="0" applyNumberFormat="1" applyFill="1" applyBorder="1" applyAlignment="1" applyProtection="1">
      <alignment horizontal="right"/>
      <protection locked="0"/>
    </xf>
    <xf numFmtId="0" fontId="8" fillId="7" borderId="0" xfId="3" applyFill="1" applyAlignment="1">
      <alignment horizontal="center"/>
    </xf>
    <xf numFmtId="0" fontId="12" fillId="7" borderId="0" xfId="3" applyFont="1" applyFill="1" applyAlignment="1">
      <alignment horizontal="left" wrapText="1"/>
    </xf>
    <xf numFmtId="0" fontId="12" fillId="7" borderId="4" xfId="3" applyFont="1" applyFill="1" applyBorder="1" applyAlignment="1">
      <alignment horizontal="left" wrapText="1"/>
    </xf>
    <xf numFmtId="0" fontId="8" fillId="9" borderId="0" xfId="3" applyFill="1" applyAlignment="1" applyProtection="1">
      <alignment horizontal="left"/>
      <protection locked="0"/>
    </xf>
    <xf numFmtId="0" fontId="8" fillId="9" borderId="4" xfId="3" applyFill="1" applyBorder="1" applyAlignment="1" applyProtection="1">
      <alignment horizontal="left"/>
      <protection locked="0"/>
    </xf>
    <xf numFmtId="172" fontId="7" fillId="9" borderId="14" xfId="3" applyNumberFormat="1" applyFont="1" applyFill="1" applyBorder="1" applyAlignment="1" applyProtection="1">
      <alignment horizontal="right"/>
      <protection locked="0"/>
    </xf>
    <xf numFmtId="172" fontId="7" fillId="9" borderId="47" xfId="3" applyNumberFormat="1" applyFont="1" applyFill="1" applyBorder="1" applyAlignment="1" applyProtection="1">
      <alignment horizontal="right"/>
      <protection locked="0"/>
    </xf>
    <xf numFmtId="49" fontId="4" fillId="9" borderId="14" xfId="3" applyNumberFormat="1" applyFont="1" applyFill="1" applyBorder="1" applyAlignment="1" applyProtection="1">
      <alignment horizontal="center" wrapText="1"/>
      <protection locked="0"/>
    </xf>
    <xf numFmtId="0" fontId="12" fillId="9" borderId="14" xfId="3" applyFont="1" applyFill="1" applyBorder="1" applyAlignment="1" applyProtection="1">
      <alignment horizontal="center"/>
      <protection locked="0"/>
    </xf>
    <xf numFmtId="42" fontId="12" fillId="7" borderId="45" xfId="3" applyNumberFormat="1" applyFont="1" applyFill="1" applyBorder="1" applyAlignment="1">
      <alignment horizontal="right"/>
    </xf>
    <xf numFmtId="42" fontId="12" fillId="7" borderId="69" xfId="3" applyNumberFormat="1" applyFont="1" applyFill="1" applyBorder="1" applyAlignment="1">
      <alignment horizontal="right"/>
    </xf>
    <xf numFmtId="42" fontId="12" fillId="7" borderId="82" xfId="3" applyNumberFormat="1" applyFont="1" applyFill="1" applyBorder="1" applyAlignment="1">
      <alignment horizontal="right"/>
    </xf>
    <xf numFmtId="42" fontId="12" fillId="7" borderId="0" xfId="3" applyNumberFormat="1" applyFont="1" applyFill="1" applyAlignment="1">
      <alignment horizontal="right"/>
    </xf>
    <xf numFmtId="0" fontId="12" fillId="7" borderId="4" xfId="3" applyFont="1" applyFill="1" applyBorder="1" applyAlignment="1">
      <alignment horizontal="right"/>
    </xf>
    <xf numFmtId="0" fontId="12" fillId="7" borderId="0" xfId="3" applyFont="1" applyFill="1" applyAlignment="1">
      <alignment horizontal="left"/>
    </xf>
    <xf numFmtId="0" fontId="4" fillId="9" borderId="14" xfId="3" applyFont="1" applyFill="1" applyBorder="1" applyAlignment="1" applyProtection="1">
      <alignment horizontal="center"/>
      <protection locked="0"/>
    </xf>
    <xf numFmtId="42" fontId="4" fillId="7" borderId="0" xfId="3" applyNumberFormat="1" applyFont="1" applyFill="1" applyAlignment="1">
      <alignment horizontal="right"/>
    </xf>
    <xf numFmtId="42" fontId="4" fillId="7" borderId="4" xfId="3" applyNumberFormat="1" applyFont="1" applyFill="1" applyBorder="1" applyAlignment="1">
      <alignment horizontal="right"/>
    </xf>
    <xf numFmtId="0" fontId="4" fillId="7" borderId="2" xfId="3" applyFont="1" applyFill="1" applyBorder="1" applyAlignment="1">
      <alignment horizontal="center"/>
    </xf>
    <xf numFmtId="49" fontId="7" fillId="9" borderId="14" xfId="3" applyNumberFormat="1" applyFont="1" applyFill="1" applyBorder="1" applyAlignment="1" applyProtection="1">
      <alignment horizontal="left" wrapText="1"/>
      <protection locked="0"/>
    </xf>
    <xf numFmtId="49" fontId="7" fillId="9" borderId="47" xfId="3" applyNumberFormat="1" applyFont="1" applyFill="1" applyBorder="1" applyAlignment="1" applyProtection="1">
      <alignment horizontal="left" wrapText="1"/>
      <protection locked="0"/>
    </xf>
    <xf numFmtId="0" fontId="4" fillId="7" borderId="9" xfId="3" applyFont="1" applyFill="1" applyBorder="1" applyAlignment="1">
      <alignment horizontal="center"/>
    </xf>
    <xf numFmtId="0" fontId="4" fillId="7" borderId="0" xfId="3" applyFont="1" applyFill="1" applyAlignment="1">
      <alignment horizontal="center"/>
    </xf>
    <xf numFmtId="0" fontId="4" fillId="7" borderId="4" xfId="3" applyFont="1" applyFill="1" applyBorder="1" applyAlignment="1">
      <alignment horizontal="center"/>
    </xf>
    <xf numFmtId="0" fontId="12" fillId="7" borderId="7" xfId="3" applyFont="1" applyFill="1" applyBorder="1" applyAlignment="1">
      <alignment horizontal="center"/>
    </xf>
    <xf numFmtId="0" fontId="13" fillId="7" borderId="7" xfId="3" applyFont="1" applyFill="1" applyBorder="1" applyAlignment="1">
      <alignment horizontal="left" vertical="center" wrapText="1"/>
    </xf>
    <xf numFmtId="0" fontId="13" fillId="7" borderId="19" xfId="3" applyFont="1" applyFill="1" applyBorder="1" applyAlignment="1">
      <alignment horizontal="left" vertical="center" wrapText="1"/>
    </xf>
    <xf numFmtId="0" fontId="7" fillId="7" borderId="10" xfId="3" applyFont="1" applyFill="1" applyBorder="1" applyAlignment="1">
      <alignment horizontal="center" vertical="top"/>
    </xf>
    <xf numFmtId="0" fontId="7" fillId="7" borderId="7" xfId="3" applyFont="1" applyFill="1" applyBorder="1" applyAlignment="1">
      <alignment horizontal="center" vertical="top"/>
    </xf>
    <xf numFmtId="44" fontId="76" fillId="7" borderId="16" xfId="3" applyNumberFormat="1" applyFont="1" applyFill="1" applyBorder="1" applyAlignment="1">
      <alignment horizontal="right"/>
    </xf>
    <xf numFmtId="44" fontId="76" fillId="7" borderId="26" xfId="3" applyNumberFormat="1" applyFont="1" applyFill="1" applyBorder="1" applyAlignment="1">
      <alignment horizontal="right"/>
    </xf>
    <xf numFmtId="6" fontId="4" fillId="7" borderId="0" xfId="3" applyNumberFormat="1" applyFont="1" applyFill="1" applyAlignment="1">
      <alignment horizontal="center"/>
    </xf>
    <xf numFmtId="0" fontId="97" fillId="7" borderId="9" xfId="3" applyFont="1" applyFill="1" applyBorder="1" applyAlignment="1">
      <alignment horizontal="center"/>
    </xf>
    <xf numFmtId="0" fontId="97" fillId="7" borderId="0" xfId="3" applyFont="1" applyFill="1" applyAlignment="1">
      <alignment horizontal="center"/>
    </xf>
    <xf numFmtId="0" fontId="97" fillId="7" borderId="4" xfId="3" applyFont="1" applyFill="1" applyBorder="1" applyAlignment="1">
      <alignment horizontal="center"/>
    </xf>
    <xf numFmtId="0" fontId="12" fillId="7" borderId="9" xfId="3" applyFont="1" applyFill="1" applyBorder="1" applyAlignment="1">
      <alignment horizontal="left"/>
    </xf>
    <xf numFmtId="0" fontId="4" fillId="5" borderId="25" xfId="3" applyFont="1" applyFill="1" applyBorder="1" applyAlignment="1">
      <alignment horizontal="center"/>
    </xf>
    <xf numFmtId="0" fontId="4" fillId="5" borderId="16" xfId="3" applyFont="1" applyFill="1" applyBorder="1" applyAlignment="1">
      <alignment horizontal="center"/>
    </xf>
    <xf numFmtId="0" fontId="4" fillId="5" borderId="26" xfId="3" applyFont="1" applyFill="1" applyBorder="1" applyAlignment="1">
      <alignment horizontal="center"/>
    </xf>
    <xf numFmtId="49" fontId="4" fillId="9" borderId="29" xfId="3" applyNumberFormat="1" applyFont="1" applyFill="1" applyBorder="1" applyAlignment="1" applyProtection="1">
      <alignment horizontal="center"/>
      <protection locked="0"/>
    </xf>
    <xf numFmtId="0" fontId="8" fillId="9" borderId="36" xfId="3" applyFill="1" applyBorder="1" applyAlignment="1" applyProtection="1">
      <alignment horizontal="left"/>
      <protection locked="0"/>
    </xf>
    <xf numFmtId="0" fontId="8" fillId="9" borderId="46" xfId="3" applyFill="1" applyBorder="1" applyAlignment="1" applyProtection="1">
      <alignment horizontal="left"/>
      <protection locked="0"/>
    </xf>
    <xf numFmtId="0" fontId="12" fillId="9" borderId="29" xfId="3" applyFont="1" applyFill="1" applyBorder="1" applyAlignment="1" applyProtection="1">
      <alignment horizontal="center"/>
      <protection locked="0"/>
    </xf>
    <xf numFmtId="0" fontId="12" fillId="9" borderId="50" xfId="3" applyFont="1" applyFill="1" applyBorder="1" applyAlignment="1" applyProtection="1">
      <alignment horizontal="center"/>
      <protection locked="0"/>
    </xf>
    <xf numFmtId="173" fontId="86" fillId="7" borderId="0" xfId="4" applyNumberFormat="1" applyFont="1" applyFill="1" applyAlignment="1">
      <alignment horizontal="center" vertical="center"/>
    </xf>
    <xf numFmtId="173" fontId="98" fillId="7" borderId="0" xfId="4" applyNumberFormat="1" applyFont="1" applyFill="1" applyAlignment="1">
      <alignment horizontal="left" vertical="center" wrapText="1"/>
    </xf>
  </cellXfs>
  <cellStyles count="5">
    <cellStyle name="Lien hypertexte" xfId="1" builtinId="8"/>
    <cellStyle name="Monétaire" xfId="2" builtinId="4"/>
    <cellStyle name="Normal" xfId="0" builtinId="0"/>
    <cellStyle name="Normal 2" xfId="3" xr:uid="{00000000-0005-0000-0000-000003000000}"/>
    <cellStyle name="Normal 3" xfId="4" xr:uid="{00000000-0005-0000-0000-000004000000}"/>
  </cellStyles>
  <dxfs count="32">
    <dxf>
      <fill>
        <patternFill>
          <bgColor rgb="FFFF0000"/>
        </patternFill>
      </fill>
    </dxf>
    <dxf>
      <fill>
        <patternFill>
          <bgColor theme="0"/>
        </patternFill>
      </fill>
    </dxf>
    <dxf>
      <font>
        <color rgb="FFFF0000"/>
      </font>
    </dxf>
    <dxf>
      <font>
        <color rgb="FF0000FF"/>
      </font>
    </dxf>
    <dxf>
      <font>
        <color rgb="FF0000FF"/>
      </font>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60960</xdr:colOff>
      <xdr:row>0</xdr:row>
      <xdr:rowOff>28575</xdr:rowOff>
    </xdr:from>
    <xdr:to>
      <xdr:col>11</xdr:col>
      <xdr:colOff>547931</xdr:colOff>
      <xdr:row>3</xdr:row>
      <xdr:rowOff>1954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62650" y="28575"/>
          <a:ext cx="679053" cy="656827"/>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P2" totalsRowShown="0">
  <autoFilter ref="A1:DP2" xr:uid="{00000000-0009-0000-0100-000001000000}"/>
  <tableColumns count="120">
    <tableColumn id="8" xr3:uid="{00000000-0010-0000-0000-000008000000}" name="Caisse et banque">
      <calculatedColumnFormula>'4-BILAN'!H11</calculatedColumnFormula>
    </tableColumn>
    <tableColumn id="9" xr3:uid="{00000000-0010-0000-0000-000009000000}" name="Caisse et banque - Dons dédiés" dataDxfId="31">
      <calculatedColumnFormula>'4-BILAN'!H12</calculatedColumnFormula>
    </tableColumn>
    <tableColumn id="10" xr3:uid="{00000000-0010-0000-0000-00000A000000}" name="Compte de messes">
      <calculatedColumnFormula>'4-BILAN'!H13</calculatedColumnFormula>
    </tableColumn>
    <tableColumn id="11" xr3:uid="{00000000-0010-0000-0000-00000B000000}" name="Autres comptes de banques">
      <calculatedColumnFormula>'4-BILAN'!H14</calculatedColumnFormula>
    </tableColumn>
    <tableColumn id="12" xr3:uid="{00000000-0010-0000-0000-00000C000000}" name="Comptes à recevoir">
      <calculatedColumnFormula>'4-BILAN'!H18</calculatedColumnFormula>
    </tableColumn>
    <tableColumn id="13" xr3:uid="{00000000-0010-0000-0000-00000D000000}" name="TPS à recevoir">
      <calculatedColumnFormula>'4-BILAN'!H19</calculatedColumnFormula>
    </tableColumn>
    <tableColumn id="14" xr3:uid="{00000000-0010-0000-0000-00000E000000}" name="TVQ à recevoir">
      <calculatedColumnFormula>'4-BILAN'!H20</calculatedColumnFormula>
    </tableColumn>
    <tableColumn id="120" xr3:uid="{00000000-0010-0000-0000-000078000000}" name="Crédit de contribution diocésaine" dataDxfId="30">
      <calculatedColumnFormula>'4-BILAN'!H21</calculatedColumnFormula>
    </tableColumn>
    <tableColumn id="15" xr3:uid="{00000000-0010-0000-0000-00000F000000}" name="Frais payés d'avance">
      <calculatedColumnFormula>'4-BILAN'!H22</calculatedColumnFormula>
    </tableColumn>
    <tableColumn id="16" xr3:uid="{00000000-0010-0000-0000-000010000000}" name="Obligations">
      <calculatedColumnFormula>'4-BILAN'!H27</calculatedColumnFormula>
    </tableColumn>
    <tableColumn id="17" xr3:uid="{00000000-0010-0000-0000-000011000000}" name="Certificats de dépôts">
      <calculatedColumnFormula>'4-BILAN'!H28</calculatedColumnFormula>
    </tableColumn>
    <tableColumn id="18" xr3:uid="{00000000-0010-0000-0000-000012000000}" name="Autres placements">
      <calculatedColumnFormula>'4-BILAN'!H29</calculatedColumnFormula>
    </tableColumn>
    <tableColumn id="19" xr3:uid="{00000000-0010-0000-0000-000013000000}" name="Autres (si requis)">
      <calculatedColumnFormula>'4-BILAN'!H30</calculatedColumnFormula>
    </tableColumn>
    <tableColumn id="20" xr3:uid="{00000000-0010-0000-0000-000014000000}" name="Terrain">
      <calculatedColumnFormula>'4-BILAN'!H35</calculatedColumnFormula>
    </tableColumn>
    <tableColumn id="21" xr3:uid="{00000000-0010-0000-0000-000015000000}" name="Bâtiments :  Église">
      <calculatedColumnFormula>'4-BILAN'!H36</calculatedColumnFormula>
    </tableColumn>
    <tableColumn id="22" xr3:uid="{00000000-0010-0000-0000-000016000000}" name="Bâtiment : Presbytère et autres">
      <calculatedColumnFormula>'4-BILAN'!H37</calculatedColumnFormula>
    </tableColumn>
    <tableColumn id="23" xr3:uid="{00000000-0010-0000-0000-000017000000}" name="Ameublement :  Église">
      <calculatedColumnFormula>'4-BILAN'!H38</calculatedColumnFormula>
    </tableColumn>
    <tableColumn id="24" xr3:uid="{00000000-0010-0000-0000-000018000000}" name="Ammeublement :  Presbytère  et autres immeubles">
      <calculatedColumnFormula>'4-BILAN'!H39</calculatedColumnFormula>
    </tableColumn>
    <tableColumn id="25" xr3:uid="{00000000-0010-0000-0000-000019000000}" name="Orgues et cloches">
      <calculatedColumnFormula>'4-BILAN'!H40</calculatedColumnFormula>
    </tableColumn>
    <tableColumn id="26" xr3:uid="{00000000-0010-0000-0000-00001A000000}" name="Outillage d'entretien">
      <calculatedColumnFormula>'4-BILAN'!H41</calculatedColumnFormula>
    </tableColumn>
    <tableColumn id="116" xr3:uid="{00000000-0010-0000-0000-000074000000}" name="Immobilisations - Dons dédiés" dataDxfId="29">
      <calculatedColumnFormula>'4-BILAN'!H42</calculatedColumnFormula>
    </tableColumn>
    <tableColumn id="27" xr3:uid="{00000000-0010-0000-0000-00001B000000}" name="Autres">
      <calculatedColumnFormula>'4-BILAN'!H43</calculatedColumnFormula>
    </tableColumn>
    <tableColumn id="28" xr3:uid="{00000000-0010-0000-0000-00001C000000}" name="moins : Amortissement cumulé">
      <calculatedColumnFormula>'4-BILAN'!H44</calculatedColumnFormula>
    </tableColumn>
    <tableColumn id="29" xr3:uid="{00000000-0010-0000-0000-00001D000000}" name="Emprunt d'une institution financière (incluant mar">
      <calculatedColumnFormula>'4-BILAN'!H54</calculatedColumnFormula>
    </tableColumn>
    <tableColumn id="30" xr3:uid="{00000000-0010-0000-0000-00001E000000}" name="Emprunts du Fonds d'entraide... - court terme">
      <calculatedColumnFormula>'4-BILAN'!H55</calculatedColumnFormula>
    </tableColumn>
    <tableColumn id="121" xr3:uid="{00000000-0010-0000-0000-000079000000}" name="Compte d'urgence pour les entreprises canadiennes (CUEC)" dataDxfId="28">
      <calculatedColumnFormula>'4-BILAN'!H56</calculatedColumnFormula>
    </tableColumn>
    <tableColumn id="122" xr3:uid="{00000000-0010-0000-0000-00007A000000}" name="Contribution diocésaine à payer" dataDxfId="27">
      <calculatedColumnFormula>'4-BILAN'!H57</calculatedColumnFormula>
    </tableColumn>
    <tableColumn id="31" xr3:uid="{00000000-0010-0000-0000-00001F000000}" name="Autres comptes à payer">
      <calculatedColumnFormula>'4-BILAN'!H58</calculatedColumnFormula>
    </tableColumn>
    <tableColumn id="32" xr3:uid="{00000000-0010-0000-0000-000020000000}" name="Frais courus" dataDxfId="26">
      <calculatedColumnFormula>'4-BILAN'!H59</calculatedColumnFormula>
    </tableColumn>
    <tableColumn id="33" xr3:uid="{00000000-0010-0000-0000-000021000000}" name="Messes à célébrer" dataDxfId="25">
      <calculatedColumnFormula>'4-BILAN'!H60</calculatedColumnFormula>
    </tableColumn>
    <tableColumn id="34" xr3:uid="{00000000-0010-0000-0000-000022000000}" name="Autres emprunts CT (spécifier)" dataDxfId="24">
      <calculatedColumnFormula>'4-BILAN'!H61</calculatedColumnFormula>
    </tableColumn>
    <tableColumn id="35" xr3:uid="{00000000-0010-0000-0000-000023000000}" name="Emprunt d'une institution financière - long terme" dataDxfId="23">
      <calculatedColumnFormula>'4-BILAN'!H66</calculatedColumnFormula>
    </tableColumn>
    <tableColumn id="36" xr3:uid="{00000000-0010-0000-0000-000024000000}" name="Emprunts du Fonds d'entraide... - long terme" dataDxfId="22">
      <calculatedColumnFormula>'4-BILAN'!H67</calculatedColumnFormula>
    </tableColumn>
    <tableColumn id="37" xr3:uid="{00000000-0010-0000-0000-000025000000}" name="Autres emprunts LT" dataDxfId="21">
      <calculatedColumnFormula>'4-BILAN'!H68</calculatedColumnFormula>
    </tableColumn>
    <tableColumn id="38" xr3:uid="{00000000-0010-0000-0000-000026000000}" name="Balance 1er janvier">
      <calculatedColumnFormula>'4-BILAN'!H73</calculatedColumnFormula>
    </tableColumn>
    <tableColumn id="6" xr3:uid="{00000000-0010-0000-0000-000006000000}" name="Avoirs - Dons dédiés" dataDxfId="20">
      <calculatedColumnFormula>'4-BILAN'!H74</calculatedColumnFormula>
    </tableColumn>
    <tableColumn id="39" xr3:uid="{00000000-0010-0000-0000-000027000000}" name="Quêtes pour la paroisse">
      <calculatedColumnFormula>'5-REVENUS'!J7</calculatedColumnFormula>
    </tableColumn>
    <tableColumn id="40" xr3:uid="{00000000-0010-0000-0000-000028000000}" name="Quêtes commandées par le diocèse pour d'autres org">
      <calculatedColumnFormula>'5-REVENUS'!J8</calculatedColumnFormula>
    </tableColumn>
    <tableColumn id="41" xr3:uid="{00000000-0010-0000-0000-000029000000}" name="Dîme et Offrande annuelle">
      <calculatedColumnFormula>'5-REVENUS'!J9</calculatedColumnFormula>
    </tableColumn>
    <tableColumn id="42" xr3:uid="{00000000-0010-0000-0000-00002A000000}" name="Dons ">
      <calculatedColumnFormula>'5-REVENUS'!J10</calculatedColumnFormula>
    </tableColumn>
    <tableColumn id="43" xr3:uid="{00000000-0010-0000-0000-00002B000000}" name="Messes annoncées">
      <calculatedColumnFormula>'5-REVENUS'!J11</calculatedColumnFormula>
    </tableColumn>
    <tableColumn id="44" xr3:uid="{00000000-0010-0000-0000-00002C000000}" name="Mariages">
      <calculatedColumnFormula>'5-REVENUS'!J12</calculatedColumnFormula>
    </tableColumn>
    <tableColumn id="45" xr3:uid="{00000000-0010-0000-0000-00002D000000}" name="Funérailles">
      <calculatedColumnFormula>'5-REVENUS'!J13</calculatedColumnFormula>
    </tableColumn>
    <tableColumn id="46" xr3:uid="{00000000-0010-0000-0000-00002E000000}" name="Luminaires">
      <calculatedColumnFormula>'5-REVENUS'!J14</calculatedColumnFormula>
    </tableColumn>
    <tableColumn id="47" xr3:uid="{00000000-0010-0000-0000-00002F000000}" name="Contributions Éducation à la foi des 0-12 ans">
      <calculatedColumnFormula>'5-REVENUS'!J16</calculatedColumnFormula>
    </tableColumn>
    <tableColumn id="48" xr3:uid="{00000000-0010-0000-0000-000030000000}" name="Contributions Pastorale jeunesse">
      <calculatedColumnFormula>'5-REVENUS'!J17</calculatedColumnFormula>
    </tableColumn>
    <tableColumn id="49" xr3:uid="{00000000-0010-0000-0000-000031000000}" name="Contributions Éducation à la foi des adultes">
      <calculatedColumnFormula>'5-REVENUS'!J18</calculatedColumnFormula>
    </tableColumn>
    <tableColumn id="50" xr3:uid="{00000000-0010-0000-0000-000032000000}" name="Contributions Pastorale de la santé">
      <calculatedColumnFormula>'5-REVENUS'!J19</calculatedColumnFormula>
    </tableColumn>
    <tableColumn id="51" xr3:uid="{00000000-0010-0000-0000-000033000000}" name="Contributions Pastorale sociale">
      <calculatedColumnFormula>'5-REVENUS'!J20</calculatedColumnFormula>
    </tableColumn>
    <tableColumn id="52" xr3:uid="{00000000-0010-0000-0000-000034000000}" name="Autres revenus de nature religieuse (Prions...)">
      <calculatedColumnFormula>'5-REVENUS'!J21</calculatedColumnFormula>
    </tableColumn>
    <tableColumn id="53" xr3:uid="{00000000-0010-0000-0000-000035000000}" name="Locations à court terme (salles ...)">
      <calculatedColumnFormula>'5-REVENUS'!J25</calculatedColumnFormula>
    </tableColumn>
    <tableColumn id="54" xr3:uid="{00000000-0010-0000-0000-000036000000}" name="Locations à long terme (presbytère, église...)">
      <calculatedColumnFormula>'5-REVENUS'!J26</calculatedColumnFormula>
    </tableColumn>
    <tableColumn id="55" xr3:uid="{00000000-0010-0000-0000-000037000000}" name="Pension et logement de résidents et/ou clergé">
      <calculatedColumnFormula>'5-REVENUS'!J27</calculatedColumnFormula>
    </tableColumn>
    <tableColumn id="56" xr3:uid="{00000000-0010-0000-0000-000038000000}" name="Bingo (revenus)">
      <calculatedColumnFormula>'5-REVENUS'!J31</calculatedColumnFormula>
    </tableColumn>
    <tableColumn id="57" xr3:uid="{00000000-0010-0000-0000-000039000000}" name="Restaurant (revenus)">
      <calculatedColumnFormula>'5-REVENUS'!J32</calculatedColumnFormula>
    </tableColumn>
    <tableColumn id="58" xr3:uid="{00000000-0010-0000-0000-00003A000000}" name="Bazar (revenus)">
      <calculatedColumnFormula>'5-REVENUS'!J33</calculatedColumnFormula>
    </tableColumn>
    <tableColumn id="59" xr3:uid="{00000000-0010-0000-0000-00003B000000}" name="Autres (revenus)">
      <calculatedColumnFormula>'5-REVENUS'!J34</calculatedColumnFormula>
    </tableColumn>
    <tableColumn id="60" xr3:uid="{00000000-0010-0000-0000-00003C000000}" name="Intérêts perçus">
      <calculatedColumnFormula>'5-REVENUS'!J38</calculatedColumnFormula>
    </tableColumn>
    <tableColumn id="7" xr3:uid="{00000000-0010-0000-0000-000007000000}" name="Gain sur disposition d'actifs" dataDxfId="19">
      <calculatedColumnFormula>'5-REVENUS'!J39</calculatedColumnFormula>
    </tableColumn>
    <tableColumn id="61" xr3:uid="{00000000-0010-0000-0000-00003D000000}" name="Cimetière (contribution au Fonds Général)">
      <calculatedColumnFormula>'5-REVENUS'!J43</calculatedColumnFormula>
    </tableColumn>
    <tableColumn id="62" xr3:uid="{00000000-0010-0000-0000-00003E000000}" name="Revenus des petits cimetières">
      <calculatedColumnFormula>'5-REVENUS'!J44</calculatedColumnFormula>
    </tableColumn>
    <tableColumn id="109" xr3:uid="{00000000-0010-0000-0000-00006D000000}" name="Dons dédiés" dataDxfId="18">
      <calculatedColumnFormula>'5-REVENUS'!J45</calculatedColumnFormula>
    </tableColumn>
    <tableColumn id="63" xr3:uid="{00000000-0010-0000-0000-00003F000000}" name="Subventions gouvernementales reliées aux salaires">
      <calculatedColumnFormula>'5-REVENUS'!J46</calculatedColumnFormula>
    </tableColumn>
    <tableColumn id="64" xr3:uid="{00000000-0010-0000-0000-000040000000}" name="Contribution du diocèse pour les R.S.E. / agp">
      <calculatedColumnFormula>'5-REVENUS'!J47</calculatedColumnFormula>
    </tableColumn>
    <tableColumn id="65" xr3:uid="{00000000-0010-0000-0000-000041000000}" name="Subv salaires Oeuvre Voc. Diocesan Priesthood Mont">
      <calculatedColumnFormula>'5-REVENUS'!J48</calculatedColumnFormula>
    </tableColumn>
    <tableColumn id="110" xr3:uid="{00000000-0010-0000-0000-00006E000000}" name="Subventions et dons reçus du Diocèse" dataDxfId="17">
      <calculatedColumnFormula>'5-REVENUS'!J50</calculatedColumnFormula>
    </tableColumn>
    <tableColumn id="66" xr3:uid="{00000000-0010-0000-0000-000042000000}" name="Remboursement de salaire (joindre le détail)">
      <calculatedColumnFormula>'5-REVENUS'!J51</calculatedColumnFormula>
    </tableColumn>
    <tableColumn id="67" xr3:uid="{00000000-0010-0000-0000-000043000000}" name="Remb de salaire par le cimetière (joindre details)">
      <calculatedColumnFormula>'5-REVENUS'!J52</calculatedColumnFormula>
    </tableColumn>
    <tableColumn id="68" xr3:uid="{00000000-0010-0000-0000-000044000000}" name="Subv gouv: Conseil du patrimoine religieux du QC">
      <calculatedColumnFormula>'5-REVENUS'!J54</calculatedColumnFormula>
    </tableColumn>
    <tableColumn id="69" xr3:uid="{00000000-0010-0000-0000-000045000000}" name="Divers (annexer une liste)">
      <calculatedColumnFormula>'5-REVENUS'!J56</calculatedColumnFormula>
    </tableColumn>
    <tableColumn id="70" xr3:uid="{00000000-0010-0000-0000-000046000000}" name="Salaires bruts (joindre le détail)">
      <calculatedColumnFormula>'6-DÉPENSES'!I7</calculatedColumnFormula>
    </tableColumn>
    <tableColumn id="71" xr3:uid="{00000000-0010-0000-0000-000047000000}" name="Remboursement salaires au diocèse ou paroisses">
      <calculatedColumnFormula>'6-DÉPENSES'!I8</calculatedColumnFormula>
    </tableColumn>
    <tableColumn id="123" xr3:uid="{00000000-0010-0000-0000-00007B000000}" name="Subvention salariale d'urgence du Canada (SSUC)" dataDxfId="16">
      <calculatedColumnFormula>'6-DÉPENSES'!I9</calculatedColumnFormula>
    </tableColumn>
    <tableColumn id="72" xr3:uid="{00000000-0010-0000-0000-000048000000}" name="Avantages sociaux - part employeur (détail)">
      <calculatedColumnFormula>'6-DÉPENSES'!I10</calculatedColumnFormula>
    </tableColumn>
    <tableColumn id="73" xr3:uid="{00000000-0010-0000-0000-000049000000}" name="Formation continue du personnel">
      <calculatedColumnFormula>'6-DÉPENSES'!I11</calculatedColumnFormula>
    </tableColumn>
    <tableColumn id="74" xr3:uid="{00000000-0010-0000-0000-00004A000000}" name="Ministère occasionnel (conférencier, prédicateur)">
      <calculatedColumnFormula>'6-DÉPENSES'!I12</calculatedColumnFormula>
    </tableColumn>
    <tableColumn id="75" xr3:uid="{00000000-0010-0000-0000-00004B000000}" name="Offrandes de messe aux prêtres">
      <calculatedColumnFormula>'6-DÉPENSES'!I13</calculatedColumnFormula>
    </tableColumn>
    <tableColumn id="76" xr3:uid="{00000000-0010-0000-0000-00004C000000}" name="Nourriture">
      <calculatedColumnFormula>'6-DÉPENSES'!I14</calculatedColumnFormula>
    </tableColumn>
    <tableColumn id="77" xr3:uid="{00000000-0010-0000-0000-00004D000000}" name="Logement">
      <calculatedColumnFormula>'6-DÉPENSES'!I15</calculatedColumnFormula>
    </tableColumn>
    <tableColumn id="78" xr3:uid="{00000000-0010-0000-0000-00004E000000}" name="Frais pour le culte">
      <calculatedColumnFormula>'6-DÉPENSES'!I19</calculatedColumnFormula>
    </tableColumn>
    <tableColumn id="79" xr3:uid="{00000000-0010-0000-0000-00004F000000}" name="Frais reliés Éducation à la foi des 0-12 ans">
      <calculatedColumnFormula>'6-DÉPENSES'!I20</calculatedColumnFormula>
    </tableColumn>
    <tableColumn id="80" xr3:uid="{00000000-0010-0000-0000-000050000000}" name="Frais reliés aux activités en pastorale jeunnesse">
      <calculatedColumnFormula>'6-DÉPENSES'!I21</calculatedColumnFormula>
    </tableColumn>
    <tableColumn id="81" xr3:uid="{00000000-0010-0000-0000-000051000000}" name="Frais reliés Éducation à la foi des adultes">
      <calculatedColumnFormula>'6-DÉPENSES'!I22</calculatedColumnFormula>
    </tableColumn>
    <tableColumn id="82" xr3:uid="{00000000-0010-0000-0000-000052000000}" name="Frais reliés Pastorale de la santé">
      <calculatedColumnFormula>'6-DÉPENSES'!I23</calculatedColumnFormula>
    </tableColumn>
    <tableColumn id="83" xr3:uid="{00000000-0010-0000-0000-000053000000}" name="Frais reliés Pastorale sociale">
      <calculatedColumnFormula>'6-DÉPENSES'!I24</calculatedColumnFormula>
    </tableColumn>
    <tableColumn id="84" xr3:uid="{00000000-0010-0000-0000-000054000000}" name="Cierges">
      <calculatedColumnFormula>'6-DÉPENSES'!I25</calculatedColumnFormula>
    </tableColumn>
    <tableColumn id="85" xr3:uid="{00000000-0010-0000-0000-000055000000}" name="Fourniture de bureau">
      <calculatedColumnFormula>'6-DÉPENSES'!I29</calculatedColumnFormula>
    </tableColumn>
    <tableColumn id="86" xr3:uid="{00000000-0010-0000-0000-000056000000}" name="Téléphone et internet">
      <calculatedColumnFormula>'6-DÉPENSES'!I30</calculatedColumnFormula>
    </tableColumn>
    <tableColumn id="124" xr3:uid="{00000000-0010-0000-0000-00007C000000}" name="Dépenses reliées à la COVID-19" dataDxfId="15">
      <calculatedColumnFormula>'6-DÉPENSES'!I31</calculatedColumnFormula>
    </tableColumn>
    <tableColumn id="87" xr3:uid="{00000000-0010-0000-0000-000057000000}" name="Honoraires professionnels">
      <calculatedColumnFormula>'6-DÉPENSES'!I32</calculatedColumnFormula>
    </tableColumn>
    <tableColumn id="88" xr3:uid="{00000000-0010-0000-0000-000058000000}" name="Entretien (inclue réparations mineures et loyer)">
      <calculatedColumnFormula>'6-DÉPENSES'!I37</calculatedColumnFormula>
    </tableColumn>
    <tableColumn id="89" xr3:uid="{00000000-0010-0000-0000-000059000000}" name="Électricité">
      <calculatedColumnFormula>'6-DÉPENSES'!I38</calculatedColumnFormula>
    </tableColumn>
    <tableColumn id="90" xr3:uid="{00000000-0010-0000-0000-00005A000000}" name="Chauffage">
      <calculatedColumnFormula>'6-DÉPENSES'!I39</calculatedColumnFormula>
    </tableColumn>
    <tableColumn id="91" xr3:uid="{00000000-0010-0000-0000-00005B000000}" name="Rep majeures (+10,000) en partie financées gouv">
      <calculatedColumnFormula>'6-DÉPENSES'!I41</calculatedColumnFormula>
    </tableColumn>
    <tableColumn id="92" xr3:uid="{00000000-0010-0000-0000-00005C000000}" name="Rep majeures (+10,000) financées par paroisse">
      <calculatedColumnFormula>'6-DÉPENSES'!I42</calculatedColumnFormula>
    </tableColumn>
    <tableColumn id="93" xr3:uid="{00000000-0010-0000-0000-00005D000000}" name="Assurances feu, vol et responsabilité">
      <calculatedColumnFormula>'6-DÉPENSES'!I43</calculatedColumnFormula>
    </tableColumn>
    <tableColumn id="94" xr3:uid="{00000000-0010-0000-0000-00005E000000}" name="Taxes">
      <calculatedColumnFormula>'6-DÉPENSES'!I44</calculatedColumnFormula>
    </tableColumn>
    <tableColumn id="95" xr3:uid="{00000000-0010-0000-0000-00005F000000}" name="Annexe, entretien, incluant réparations mineures">
      <calculatedColumnFormula>'6-DÉPENSES'!I48</calculatedColumnFormula>
    </tableColumn>
    <tableColumn id="96" xr3:uid="{00000000-0010-0000-0000-000060000000}" name="Annexes électricité">
      <calculatedColumnFormula>'6-DÉPENSES'!I49</calculatedColumnFormula>
    </tableColumn>
    <tableColumn id="97" xr3:uid="{00000000-0010-0000-0000-000061000000}" name="Annexes chauffage">
      <calculatedColumnFormula>'6-DÉPENSES'!I50</calculatedColumnFormula>
    </tableColumn>
    <tableColumn id="98" xr3:uid="{00000000-0010-0000-0000-000062000000}" name="Annexes réparations majeures">
      <calculatedColumnFormula>'6-DÉPENSES'!I51</calculatedColumnFormula>
    </tableColumn>
    <tableColumn id="99" xr3:uid="{00000000-0010-0000-0000-000063000000}" name="Annexes, assurances feu, vol et responsabilité">
      <calculatedColumnFormula>'6-DÉPENSES'!I52</calculatedColumnFormula>
    </tableColumn>
    <tableColumn id="115" xr3:uid="{00000000-0010-0000-0000-000073000000}" name="Annexes taxes" dataDxfId="14">
      <calculatedColumnFormula>'6-DÉPENSES'!I53</calculatedColumnFormula>
    </tableColumn>
    <tableColumn id="114" xr3:uid="{00000000-0010-0000-0000-000072000000}" name="Bingo (dépenses)" dataDxfId="13">
      <calculatedColumnFormula>'6-DÉPENSES'!I57</calculatedColumnFormula>
    </tableColumn>
    <tableColumn id="113" xr3:uid="{00000000-0010-0000-0000-000071000000}" name="Restaurant (dépenses)" dataDxfId="12">
      <calculatedColumnFormula>'6-DÉPENSES'!I58</calculatedColumnFormula>
    </tableColumn>
    <tableColumn id="112" xr3:uid="{00000000-0010-0000-0000-000070000000}" name="Bazar (dépenses)" dataDxfId="11">
      <calculatedColumnFormula>'6-DÉPENSES'!I59</calculatedColumnFormula>
    </tableColumn>
    <tableColumn id="111" xr3:uid="{00000000-0010-0000-0000-00006F000000}" name="Autres (dépenses)" dataDxfId="10">
      <calculatedColumnFormula>'6-DÉPENSES'!I60</calculatedColumnFormula>
    </tableColumn>
    <tableColumn id="101" xr3:uid="{00000000-0010-0000-0000-000065000000}" name="Dépenses intérêtes payés">
      <calculatedColumnFormula>'6-DÉPENSES'!I64</calculatedColumnFormula>
    </tableColumn>
    <tableColumn id="102" xr3:uid="{00000000-0010-0000-0000-000066000000}" name="Dépenses frais bancaires">
      <calculatedColumnFormula>'6-DÉPENSES'!I65</calculatedColumnFormula>
    </tableColumn>
    <tableColumn id="103" xr3:uid="{00000000-0010-0000-0000-000067000000}" name="Contribution au diocèse et aux oeuvres diocésaines">
      <calculatedColumnFormula>'6-DÉPENSES'!I69</calculatedColumnFormula>
    </tableColumn>
    <tableColumn id="104" xr3:uid="{00000000-0010-0000-0000-000068000000}" name="Quêtes commandées par le diocèse pour d'autres">
      <calculatedColumnFormula>'6-DÉPENSES'!I72</calculatedColumnFormula>
    </tableColumn>
    <tableColumn id="105" xr3:uid="{00000000-0010-0000-0000-000069000000}" name="Frais de chancellerie">
      <calculatedColumnFormula>'6-DÉPENSES'!I73</calculatedColumnFormula>
    </tableColumn>
    <tableColumn id="106" xr3:uid="{00000000-0010-0000-0000-00006A000000}" name="Dépenses autres remboursements">
      <calculatedColumnFormula>'6-DÉPENSES'!I74</calculatedColumnFormula>
    </tableColumn>
    <tableColumn id="107" xr3:uid="{00000000-0010-0000-0000-00006B000000}" name="Dépenses cimetière">
      <calculatedColumnFormula>'6-DÉPENSES'!I78</calculatedColumnFormula>
    </tableColumn>
    <tableColumn id="117" xr3:uid="{00000000-0010-0000-0000-000075000000}" name="Dépenses dons dédiés" dataDxfId="9">
      <calculatedColumnFormula>'6-DÉPENSES'!I79</calculatedColumnFormula>
    </tableColumn>
    <tableColumn id="108" xr3:uid="{00000000-0010-0000-0000-00006C000000}" name="Dépenses divers">
      <calculatedColumnFormula>'6-DÉPENSES'!I80</calculatedColumnFormula>
    </tableColumn>
    <tableColumn id="1" xr3:uid="{00000000-0010-0000-0000-000001000000}" name="Somme actifs" dataDxfId="8">
      <calculatedColumnFormula>SUM(A2:W2)</calculatedColumnFormula>
    </tableColumn>
    <tableColumn id="2" xr3:uid="{00000000-0010-0000-0000-000002000000}" name="Somme passifs" dataDxfId="7">
      <calculatedColumnFormula>SUM(X2:AH2)</calculatedColumnFormula>
    </tableColumn>
    <tableColumn id="3" xr3:uid="{00000000-0010-0000-0000-000003000000}" name="Sommes revenus" dataDxfId="6">
      <calculatedColumnFormula>SUM(AK2:BR2)</calculatedColumnFormula>
    </tableColumn>
    <tableColumn id="4" xr3:uid="{00000000-0010-0000-0000-000004000000}" name="Sommes dépenses" dataDxfId="5">
      <calculatedColumnFormula>SUM(BS2:DL2)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C52"/>
  <sheetViews>
    <sheetView tabSelected="1" zoomScaleNormal="100" workbookViewId="0">
      <selection activeCell="A4" sqref="A4:L4"/>
    </sheetView>
  </sheetViews>
  <sheetFormatPr baseColWidth="10" defaultColWidth="9.109375" defaultRowHeight="15" customHeight="1"/>
  <cols>
    <col min="1" max="1" width="2.6640625" style="20" customWidth="1"/>
    <col min="2" max="2" width="12.88671875" style="20" customWidth="1"/>
    <col min="3" max="3" width="11.109375" style="20" customWidth="1"/>
    <col min="4" max="4" width="12.5546875" style="20" customWidth="1"/>
    <col min="5" max="5" width="2.6640625" style="20" customWidth="1"/>
    <col min="6" max="6" width="3.6640625" style="20" customWidth="1"/>
    <col min="7" max="7" width="3.109375" style="20" customWidth="1"/>
    <col min="8" max="8" width="9" style="20" customWidth="1"/>
    <col min="9" max="9" width="13.88671875" style="20" customWidth="1"/>
    <col min="10" max="10" width="17.33203125" style="20" customWidth="1"/>
    <col min="11" max="11" width="2.5546875" style="20" customWidth="1"/>
    <col min="12" max="12" width="8.88671875" style="20" customWidth="1"/>
    <col min="13" max="16384" width="9.109375" style="20"/>
  </cols>
  <sheetData>
    <row r="1" spans="1:29" ht="27" customHeight="1" thickTop="1">
      <c r="A1" s="547" t="s">
        <v>17</v>
      </c>
      <c r="B1" s="548"/>
      <c r="C1" s="548"/>
      <c r="D1" s="548"/>
      <c r="E1" s="548"/>
      <c r="F1" s="548"/>
      <c r="G1" s="548"/>
      <c r="H1" s="548"/>
      <c r="I1" s="548"/>
      <c r="J1" s="548"/>
      <c r="K1" s="548"/>
      <c r="L1" s="549"/>
      <c r="M1" s="19"/>
      <c r="N1" s="19"/>
      <c r="O1" s="19"/>
      <c r="P1" s="19"/>
      <c r="Q1" s="19"/>
      <c r="R1" s="19"/>
      <c r="S1" s="19"/>
      <c r="T1" s="19"/>
      <c r="U1" s="19"/>
      <c r="V1" s="19"/>
      <c r="W1" s="19"/>
      <c r="X1" s="19"/>
      <c r="Y1" s="19"/>
      <c r="Z1" s="19"/>
      <c r="AA1" s="19"/>
      <c r="AB1" s="19"/>
      <c r="AC1" s="19"/>
    </row>
    <row r="2" spans="1:29" ht="12" customHeight="1">
      <c r="A2" s="550" t="s">
        <v>219</v>
      </c>
      <c r="B2" s="551"/>
      <c r="C2" s="551"/>
      <c r="D2" s="551"/>
      <c r="E2" s="551"/>
      <c r="F2" s="551"/>
      <c r="G2" s="551"/>
      <c r="H2" s="551"/>
      <c r="I2" s="551"/>
      <c r="J2" s="551"/>
      <c r="K2" s="551"/>
      <c r="L2" s="552"/>
      <c r="M2" s="21"/>
      <c r="N2" s="21"/>
      <c r="O2" s="21"/>
      <c r="P2" s="21"/>
      <c r="Q2" s="21"/>
      <c r="R2" s="21"/>
      <c r="S2" s="21"/>
      <c r="T2" s="21"/>
      <c r="U2" s="21"/>
      <c r="V2" s="21"/>
      <c r="W2" s="21"/>
      <c r="X2" s="21"/>
      <c r="Y2" s="21"/>
      <c r="Z2" s="21"/>
      <c r="AA2" s="21"/>
      <c r="AB2" s="21"/>
      <c r="AC2" s="21"/>
    </row>
    <row r="3" spans="1:29" ht="15" customHeight="1">
      <c r="A3" s="553" t="s">
        <v>35</v>
      </c>
      <c r="B3" s="554"/>
      <c r="C3" s="554"/>
      <c r="D3" s="554"/>
      <c r="E3" s="554"/>
      <c r="F3" s="554"/>
      <c r="G3" s="554"/>
      <c r="H3" s="554"/>
      <c r="I3" s="554"/>
      <c r="J3" s="554"/>
      <c r="K3" s="554"/>
      <c r="L3" s="555"/>
      <c r="M3" s="22"/>
      <c r="N3" s="22"/>
      <c r="O3" s="22"/>
      <c r="P3" s="22"/>
      <c r="Q3" s="22"/>
      <c r="R3" s="22"/>
      <c r="S3" s="22"/>
      <c r="T3" s="22"/>
      <c r="U3" s="22"/>
      <c r="V3" s="22"/>
      <c r="W3" s="22"/>
      <c r="X3" s="22"/>
      <c r="Y3" s="22"/>
      <c r="Z3" s="22"/>
      <c r="AA3" s="22"/>
      <c r="AB3" s="22"/>
      <c r="AC3" s="22"/>
    </row>
    <row r="4" spans="1:29" ht="23.25" customHeight="1">
      <c r="A4" s="527"/>
      <c r="B4" s="528"/>
      <c r="C4" s="528"/>
      <c r="D4" s="528"/>
      <c r="E4" s="528"/>
      <c r="F4" s="528"/>
      <c r="G4" s="528"/>
      <c r="H4" s="528"/>
      <c r="I4" s="528"/>
      <c r="J4" s="528"/>
      <c r="K4" s="528"/>
      <c r="L4" s="529"/>
      <c r="M4" s="23"/>
      <c r="N4" s="23"/>
      <c r="O4" s="23"/>
      <c r="P4" s="23"/>
      <c r="Q4" s="23"/>
      <c r="R4" s="23"/>
      <c r="S4" s="23"/>
      <c r="T4" s="23"/>
      <c r="U4" s="23"/>
      <c r="V4" s="23"/>
      <c r="W4" s="23"/>
      <c r="X4" s="23"/>
      <c r="Y4" s="23"/>
      <c r="Z4" s="23"/>
      <c r="AA4" s="517"/>
      <c r="AB4" s="517"/>
      <c r="AC4" s="517"/>
    </row>
    <row r="5" spans="1:29" ht="15" customHeight="1">
      <c r="A5" s="565"/>
      <c r="B5" s="566"/>
      <c r="C5" s="566"/>
      <c r="D5" s="566"/>
      <c r="E5" s="566"/>
      <c r="F5" s="566"/>
      <c r="G5" s="566"/>
      <c r="H5" s="566"/>
      <c r="I5" s="566"/>
      <c r="J5" s="566"/>
      <c r="K5" s="566"/>
      <c r="L5" s="567"/>
      <c r="M5" s="24"/>
      <c r="N5" s="24"/>
      <c r="O5" s="24"/>
      <c r="P5" s="24"/>
      <c r="Q5" s="24"/>
      <c r="R5" s="24"/>
      <c r="S5" s="24"/>
      <c r="T5" s="24"/>
      <c r="U5" s="24"/>
      <c r="V5" s="24"/>
      <c r="W5" s="24"/>
      <c r="X5" s="24"/>
      <c r="Y5" s="24"/>
      <c r="Z5" s="24"/>
      <c r="AA5" s="24"/>
      <c r="AB5" s="24"/>
      <c r="AC5" s="24"/>
    </row>
    <row r="6" spans="1:29" ht="18" customHeight="1">
      <c r="A6" s="562" t="s">
        <v>220</v>
      </c>
      <c r="B6" s="563"/>
      <c r="C6" s="563"/>
      <c r="D6" s="563"/>
      <c r="E6" s="563"/>
      <c r="F6" s="563"/>
      <c r="G6" s="563"/>
      <c r="H6" s="563"/>
      <c r="I6" s="563"/>
      <c r="J6" s="563"/>
      <c r="K6" s="563"/>
      <c r="L6" s="564"/>
      <c r="M6" s="25"/>
      <c r="N6" s="25"/>
      <c r="O6" s="25"/>
      <c r="P6" s="25"/>
      <c r="Q6" s="25"/>
      <c r="R6" s="25"/>
      <c r="S6" s="25"/>
      <c r="T6" s="25"/>
      <c r="U6" s="25"/>
      <c r="V6" s="25"/>
      <c r="W6" s="25"/>
      <c r="X6" s="25"/>
      <c r="Y6" s="25"/>
      <c r="Z6" s="25"/>
      <c r="AA6" s="25"/>
      <c r="AB6" s="25"/>
      <c r="AC6" s="25"/>
    </row>
    <row r="7" spans="1:29" ht="21" customHeight="1">
      <c r="A7" s="515" t="s">
        <v>221</v>
      </c>
      <c r="B7" s="516"/>
      <c r="C7" s="516"/>
      <c r="D7" s="516"/>
      <c r="E7" s="516"/>
      <c r="F7" s="516"/>
      <c r="G7" s="516"/>
      <c r="H7" s="516"/>
      <c r="I7" s="81">
        <v>2024</v>
      </c>
      <c r="J7" s="22"/>
      <c r="K7" s="22"/>
      <c r="L7" s="26"/>
      <c r="M7" s="22"/>
      <c r="N7" s="22"/>
      <c r="O7" s="22"/>
      <c r="P7" s="22"/>
      <c r="Q7" s="22"/>
      <c r="R7" s="22"/>
      <c r="S7" s="22"/>
      <c r="T7" s="22"/>
      <c r="U7" s="22"/>
      <c r="V7" s="22"/>
      <c r="W7" s="27"/>
      <c r="X7" s="27"/>
      <c r="Y7" s="28"/>
      <c r="Z7" s="28"/>
      <c r="AA7" s="29"/>
      <c r="AB7" s="29"/>
      <c r="AC7" s="29"/>
    </row>
    <row r="8" spans="1:29" ht="21" customHeight="1">
      <c r="A8" s="522" t="s">
        <v>18</v>
      </c>
      <c r="B8" s="523"/>
      <c r="C8" s="523"/>
      <c r="D8" s="523"/>
      <c r="E8" s="523"/>
      <c r="F8" s="523"/>
      <c r="G8" s="523"/>
      <c r="H8" s="523"/>
      <c r="I8" s="524"/>
      <c r="J8" s="524"/>
      <c r="K8" s="30"/>
      <c r="L8" s="31"/>
      <c r="M8" s="30"/>
      <c r="N8" s="30"/>
      <c r="O8" s="30"/>
      <c r="P8" s="30"/>
      <c r="Q8" s="30"/>
      <c r="R8" s="30"/>
      <c r="S8" s="30"/>
      <c r="T8" s="30"/>
      <c r="U8" s="30"/>
      <c r="V8" s="32"/>
      <c r="W8" s="32"/>
      <c r="X8" s="32"/>
      <c r="Y8" s="32"/>
      <c r="Z8" s="32"/>
      <c r="AA8" s="33"/>
      <c r="AB8" s="33"/>
      <c r="AC8" s="33"/>
    </row>
    <row r="9" spans="1:29" ht="18" customHeight="1">
      <c r="A9" s="34"/>
      <c r="L9" s="35"/>
    </row>
    <row r="10" spans="1:29" ht="15" customHeight="1">
      <c r="A10" s="36" t="s">
        <v>229</v>
      </c>
      <c r="L10" s="35"/>
    </row>
    <row r="11" spans="1:29" ht="13.5" customHeight="1">
      <c r="A11" s="559" t="s">
        <v>1</v>
      </c>
      <c r="B11" s="535"/>
      <c r="C11" s="535" t="s">
        <v>230</v>
      </c>
      <c r="D11" s="535"/>
      <c r="E11" s="535" t="s">
        <v>5</v>
      </c>
      <c r="F11" s="535"/>
      <c r="G11" s="535"/>
      <c r="H11" s="535"/>
      <c r="I11" s="535"/>
      <c r="J11" s="537" t="s">
        <v>231</v>
      </c>
      <c r="K11" s="537"/>
      <c r="L11" s="538"/>
    </row>
    <row r="12" spans="1:29" ht="24" customHeight="1">
      <c r="A12" s="530"/>
      <c r="B12" s="531"/>
      <c r="C12" s="531"/>
      <c r="D12" s="531"/>
      <c r="E12" s="532"/>
      <c r="F12" s="531"/>
      <c r="G12" s="531"/>
      <c r="H12" s="531"/>
      <c r="I12" s="531"/>
      <c r="J12" s="531"/>
      <c r="K12" s="531"/>
      <c r="L12" s="536"/>
    </row>
    <row r="13" spans="1:29" ht="9" customHeight="1">
      <c r="A13" s="37"/>
      <c r="B13" s="38"/>
      <c r="C13" s="38"/>
      <c r="D13" s="38"/>
      <c r="E13" s="38"/>
      <c r="F13" s="38"/>
      <c r="G13" s="38"/>
      <c r="H13" s="38"/>
      <c r="I13" s="38"/>
      <c r="J13" s="38"/>
      <c r="K13" s="38"/>
      <c r="L13" s="39"/>
    </row>
    <row r="14" spans="1:29" ht="13.5" customHeight="1">
      <c r="A14" s="40" t="s">
        <v>198</v>
      </c>
      <c r="B14" s="41"/>
      <c r="C14" s="41"/>
      <c r="D14" s="41"/>
      <c r="E14" s="41"/>
      <c r="F14" s="41"/>
      <c r="G14" s="41"/>
      <c r="H14" s="41"/>
      <c r="I14" s="42"/>
      <c r="K14" s="41"/>
      <c r="L14" s="43"/>
      <c r="M14" s="41"/>
      <c r="N14" s="41"/>
      <c r="O14" s="41"/>
      <c r="P14" s="41"/>
      <c r="Q14" s="41"/>
      <c r="R14" s="41"/>
      <c r="S14" s="41"/>
      <c r="T14" s="41"/>
      <c r="U14" s="41"/>
      <c r="V14" s="41"/>
      <c r="W14" s="41"/>
      <c r="X14" s="41"/>
      <c r="Y14" s="41"/>
      <c r="Z14" s="41"/>
      <c r="AA14" s="41"/>
      <c r="AB14" s="41"/>
      <c r="AC14" s="41"/>
    </row>
    <row r="15" spans="1:29" ht="24" customHeight="1">
      <c r="A15" s="525"/>
      <c r="B15" s="526"/>
      <c r="C15" s="526"/>
      <c r="D15" s="82"/>
      <c r="E15" s="544"/>
      <c r="F15" s="546"/>
      <c r="G15" s="546"/>
      <c r="H15" s="546"/>
      <c r="I15" s="543"/>
      <c r="J15" s="544"/>
      <c r="K15" s="544"/>
      <c r="L15" s="545"/>
    </row>
    <row r="16" spans="1:29" s="45" customFormat="1" ht="9" customHeight="1">
      <c r="A16" s="560" t="s">
        <v>0</v>
      </c>
      <c r="B16" s="541"/>
      <c r="C16" s="541"/>
      <c r="D16" s="44" t="s">
        <v>2</v>
      </c>
      <c r="E16" s="541" t="s">
        <v>1</v>
      </c>
      <c r="F16" s="541"/>
      <c r="G16" s="541"/>
      <c r="H16" s="541"/>
      <c r="I16" s="541" t="s">
        <v>5</v>
      </c>
      <c r="J16" s="541"/>
      <c r="K16" s="541"/>
      <c r="L16" s="542"/>
    </row>
    <row r="17" spans="1:29" ht="9" customHeight="1">
      <c r="A17" s="34"/>
      <c r="L17" s="35"/>
    </row>
    <row r="18" spans="1:29" ht="13.5" customHeight="1">
      <c r="A18" s="40" t="s">
        <v>20</v>
      </c>
      <c r="B18" s="41"/>
      <c r="C18" s="41"/>
      <c r="D18" s="41"/>
      <c r="E18" s="41"/>
      <c r="F18" s="41"/>
      <c r="G18" s="41"/>
      <c r="H18" s="41"/>
      <c r="I18" s="41"/>
      <c r="J18" s="41"/>
      <c r="K18" s="576" t="s">
        <v>225</v>
      </c>
      <c r="L18" s="577"/>
      <c r="M18" s="41"/>
      <c r="N18" s="41"/>
      <c r="O18" s="41"/>
      <c r="P18" s="41"/>
      <c r="Q18" s="41"/>
      <c r="R18" s="41"/>
      <c r="S18" s="41"/>
      <c r="T18" s="41"/>
      <c r="U18" s="41"/>
      <c r="V18" s="41"/>
      <c r="W18" s="41"/>
      <c r="X18" s="41"/>
      <c r="Y18" s="41"/>
      <c r="Z18" s="41"/>
      <c r="AA18" s="41"/>
      <c r="AB18" s="41"/>
      <c r="AC18" s="41"/>
    </row>
    <row r="19" spans="1:29" ht="22.5" customHeight="1">
      <c r="A19" s="574"/>
      <c r="B19" s="575"/>
      <c r="C19" s="575"/>
      <c r="D19" s="83"/>
      <c r="E19" s="583"/>
      <c r="F19" s="583"/>
      <c r="G19" s="583"/>
      <c r="H19" s="583"/>
      <c r="I19" s="583"/>
      <c r="J19" s="83"/>
      <c r="K19" s="46"/>
      <c r="L19" s="47" t="s">
        <v>223</v>
      </c>
    </row>
    <row r="20" spans="1:29" s="45" customFormat="1" ht="18" customHeight="1">
      <c r="A20" s="561" t="s">
        <v>0</v>
      </c>
      <c r="B20" s="558"/>
      <c r="C20" s="558"/>
      <c r="D20" s="48" t="s">
        <v>1</v>
      </c>
      <c r="E20" s="558" t="s">
        <v>5</v>
      </c>
      <c r="F20" s="558"/>
      <c r="G20" s="558"/>
      <c r="H20" s="558"/>
      <c r="I20" s="558"/>
      <c r="J20" s="49" t="s">
        <v>4</v>
      </c>
      <c r="K20" s="46"/>
      <c r="L20" s="47" t="s">
        <v>224</v>
      </c>
    </row>
    <row r="21" spans="1:29" ht="9" customHeight="1">
      <c r="A21" s="34"/>
      <c r="L21" s="35"/>
    </row>
    <row r="22" spans="1:29" ht="13.5" customHeight="1">
      <c r="A22" s="40" t="s">
        <v>189</v>
      </c>
      <c r="B22" s="41"/>
      <c r="C22" s="41"/>
      <c r="D22" s="41"/>
      <c r="E22" s="41"/>
      <c r="F22" s="41"/>
      <c r="G22" s="41"/>
      <c r="H22" s="41"/>
      <c r="I22" s="41"/>
      <c r="J22" s="41"/>
      <c r="K22" s="41"/>
      <c r="L22" s="43"/>
      <c r="M22" s="41"/>
      <c r="N22" s="41"/>
      <c r="O22" s="41"/>
      <c r="P22" s="41"/>
      <c r="Q22" s="41"/>
      <c r="R22" s="41"/>
      <c r="S22" s="41"/>
      <c r="T22" s="41"/>
      <c r="U22" s="41"/>
      <c r="V22" s="41"/>
      <c r="W22" s="41"/>
      <c r="X22" s="41"/>
      <c r="Y22" s="41"/>
      <c r="Z22" s="41"/>
      <c r="AA22" s="41"/>
      <c r="AB22" s="41"/>
      <c r="AC22" s="41"/>
    </row>
    <row r="23" spans="1:29" ht="24" customHeight="1">
      <c r="A23" s="574"/>
      <c r="B23" s="575"/>
      <c r="C23" s="575"/>
      <c r="D23" s="83"/>
      <c r="E23" s="544"/>
      <c r="F23" s="544"/>
      <c r="G23" s="544"/>
      <c r="H23" s="544"/>
      <c r="I23" s="544"/>
      <c r="J23" s="83"/>
      <c r="K23" s="556"/>
      <c r="L23" s="557"/>
    </row>
    <row r="24" spans="1:29" s="45" customFormat="1" ht="9" customHeight="1">
      <c r="A24" s="560" t="s">
        <v>0</v>
      </c>
      <c r="B24" s="541"/>
      <c r="C24" s="541"/>
      <c r="D24" s="44" t="s">
        <v>1</v>
      </c>
      <c r="E24" s="541" t="s">
        <v>5</v>
      </c>
      <c r="F24" s="541"/>
      <c r="G24" s="541"/>
      <c r="H24" s="541"/>
      <c r="I24" s="541"/>
      <c r="J24" s="44" t="s">
        <v>3</v>
      </c>
      <c r="K24" s="541" t="s">
        <v>2</v>
      </c>
      <c r="L24" s="542"/>
    </row>
    <row r="25" spans="1:29" ht="12" customHeight="1">
      <c r="A25" s="34"/>
      <c r="L25" s="35"/>
    </row>
    <row r="26" spans="1:29" ht="15" customHeight="1">
      <c r="A26" s="50" t="s">
        <v>19</v>
      </c>
      <c r="B26" s="51"/>
      <c r="C26" s="51"/>
      <c r="D26" s="51"/>
      <c r="E26" s="51"/>
      <c r="F26" s="51"/>
      <c r="G26" s="51"/>
      <c r="H26" s="51"/>
      <c r="I26" s="51"/>
      <c r="J26" s="51"/>
      <c r="K26" s="51"/>
      <c r="L26" s="52"/>
      <c r="M26" s="51"/>
      <c r="N26" s="51"/>
      <c r="O26" s="51"/>
      <c r="P26" s="51"/>
      <c r="Q26" s="51"/>
      <c r="R26" s="51"/>
      <c r="S26" s="51"/>
      <c r="T26" s="51"/>
      <c r="U26" s="51"/>
      <c r="V26" s="51"/>
      <c r="W26" s="51"/>
      <c r="X26" s="51"/>
      <c r="Y26" s="51"/>
      <c r="Z26" s="51"/>
      <c r="AA26" s="51"/>
      <c r="AB26" s="51"/>
      <c r="AC26" s="51"/>
    </row>
    <row r="27" spans="1:29" ht="12.75" customHeight="1">
      <c r="A27" s="53" t="s">
        <v>10</v>
      </c>
      <c r="B27" s="54" t="s">
        <v>21</v>
      </c>
      <c r="I27" s="84"/>
      <c r="L27" s="35"/>
    </row>
    <row r="28" spans="1:29" ht="13.5" customHeight="1">
      <c r="A28" s="53" t="s">
        <v>11</v>
      </c>
      <c r="B28" s="54" t="s">
        <v>226</v>
      </c>
      <c r="I28" s="85"/>
      <c r="L28" s="35"/>
    </row>
    <row r="29" spans="1:29" ht="13.5" customHeight="1">
      <c r="A29" s="53" t="s">
        <v>12</v>
      </c>
      <c r="B29" s="54" t="s">
        <v>227</v>
      </c>
      <c r="L29" s="35"/>
    </row>
    <row r="30" spans="1:29" ht="13.5" customHeight="1">
      <c r="A30" s="53" t="s">
        <v>13</v>
      </c>
      <c r="B30" s="54" t="s">
        <v>228</v>
      </c>
      <c r="L30" s="35"/>
    </row>
    <row r="31" spans="1:29" ht="6" customHeight="1">
      <c r="A31" s="55"/>
      <c r="L31" s="35"/>
    </row>
    <row r="32" spans="1:29" ht="15" customHeight="1">
      <c r="A32" s="56"/>
      <c r="B32" s="572" t="s">
        <v>195</v>
      </c>
      <c r="C32" s="572"/>
      <c r="D32" s="572"/>
      <c r="E32" s="572"/>
      <c r="F32" s="572"/>
      <c r="G32" s="57"/>
      <c r="H32" s="572" t="s">
        <v>196</v>
      </c>
      <c r="I32" s="572"/>
      <c r="J32" s="572"/>
      <c r="K32" s="572"/>
      <c r="L32" s="573"/>
      <c r="M32" s="58"/>
      <c r="N32" s="58"/>
      <c r="O32" s="58"/>
    </row>
    <row r="33" spans="1:12" ht="12" customHeight="1">
      <c r="A33" s="533" t="s">
        <v>14</v>
      </c>
      <c r="B33" s="59" t="s">
        <v>22</v>
      </c>
      <c r="D33" s="518"/>
      <c r="E33" s="518"/>
      <c r="F33" s="519"/>
      <c r="G33" s="539" t="s">
        <v>27</v>
      </c>
      <c r="H33" s="584" t="s">
        <v>28</v>
      </c>
      <c r="I33" s="584"/>
      <c r="J33" s="579"/>
      <c r="K33" s="579"/>
      <c r="L33" s="580"/>
    </row>
    <row r="34" spans="1:12" ht="11.25" customHeight="1">
      <c r="A34" s="534"/>
      <c r="B34" s="59" t="s">
        <v>23</v>
      </c>
      <c r="D34" s="520"/>
      <c r="E34" s="520"/>
      <c r="F34" s="521"/>
      <c r="G34" s="540"/>
      <c r="H34" s="585"/>
      <c r="I34" s="585"/>
      <c r="J34" s="581"/>
      <c r="K34" s="581"/>
      <c r="L34" s="582"/>
    </row>
    <row r="35" spans="1:12" ht="12" customHeight="1">
      <c r="A35" s="60" t="s">
        <v>15</v>
      </c>
      <c r="B35" s="59" t="s">
        <v>34</v>
      </c>
      <c r="D35" s="568"/>
      <c r="E35" s="568"/>
      <c r="F35" s="578"/>
      <c r="G35" s="61" t="s">
        <v>29</v>
      </c>
      <c r="H35" s="59" t="s">
        <v>30</v>
      </c>
      <c r="J35" s="568"/>
      <c r="K35" s="568"/>
      <c r="L35" s="569"/>
    </row>
    <row r="36" spans="1:12" ht="12" customHeight="1">
      <c r="A36" s="60" t="s">
        <v>26</v>
      </c>
      <c r="B36" s="59" t="s">
        <v>24</v>
      </c>
      <c r="D36" s="518"/>
      <c r="E36" s="518"/>
      <c r="F36" s="519"/>
      <c r="G36" s="61" t="s">
        <v>33</v>
      </c>
      <c r="H36" s="59" t="s">
        <v>31</v>
      </c>
      <c r="J36" s="518"/>
      <c r="K36" s="518"/>
      <c r="L36" s="570"/>
    </row>
    <row r="37" spans="1:12" ht="12" customHeight="1">
      <c r="A37" s="62"/>
      <c r="B37" s="59" t="s">
        <v>25</v>
      </c>
      <c r="D37" s="520"/>
      <c r="E37" s="520"/>
      <c r="F37" s="521"/>
      <c r="G37" s="63"/>
      <c r="H37" s="64" t="s">
        <v>32</v>
      </c>
      <c r="J37" s="520"/>
      <c r="K37" s="520"/>
      <c r="L37" s="571"/>
    </row>
    <row r="38" spans="1:12" ht="6" customHeight="1">
      <c r="A38" s="65"/>
      <c r="B38" s="66"/>
      <c r="C38" s="66"/>
      <c r="D38" s="66"/>
      <c r="E38" s="66"/>
      <c r="F38" s="66"/>
      <c r="G38" s="66"/>
      <c r="H38" s="66"/>
      <c r="I38" s="66"/>
      <c r="J38" s="66"/>
      <c r="K38" s="66"/>
      <c r="L38" s="67"/>
    </row>
    <row r="39" spans="1:12" ht="12" customHeight="1">
      <c r="A39" s="34"/>
      <c r="L39" s="35"/>
    </row>
    <row r="40" spans="1:12" ht="15" customHeight="1">
      <c r="A40" s="50" t="s">
        <v>279</v>
      </c>
      <c r="E40" s="68"/>
      <c r="F40" s="68"/>
      <c r="L40" s="35"/>
    </row>
    <row r="41" spans="1:12" ht="6" customHeight="1">
      <c r="A41" s="50"/>
      <c r="E41" s="68"/>
      <c r="F41" s="68"/>
      <c r="J41" s="69"/>
      <c r="K41" s="69"/>
      <c r="L41" s="70"/>
    </row>
    <row r="42" spans="1:12" ht="15" customHeight="1">
      <c r="A42" s="34"/>
      <c r="B42" s="586" t="s">
        <v>280</v>
      </c>
      <c r="C42" s="586"/>
      <c r="D42" s="71" t="s">
        <v>331</v>
      </c>
      <c r="E42" s="72"/>
      <c r="G42" s="593" t="s">
        <v>281</v>
      </c>
      <c r="H42" s="593"/>
      <c r="I42" s="593"/>
      <c r="J42" s="587"/>
      <c r="K42" s="588"/>
      <c r="L42" s="589"/>
    </row>
    <row r="43" spans="1:12" ht="15" customHeight="1">
      <c r="A43" s="34"/>
      <c r="B43" s="586"/>
      <c r="C43" s="586"/>
      <c r="D43" s="71" t="s">
        <v>330</v>
      </c>
      <c r="E43" s="72"/>
      <c r="G43" s="593" t="s">
        <v>282</v>
      </c>
      <c r="H43" s="593"/>
      <c r="I43" s="593"/>
      <c r="J43" s="73" t="s">
        <v>328</v>
      </c>
      <c r="K43" s="72"/>
      <c r="L43" s="35"/>
    </row>
    <row r="44" spans="1:12" ht="15" customHeight="1">
      <c r="A44" s="34"/>
      <c r="B44" s="74"/>
      <c r="C44" s="74"/>
      <c r="G44" s="592" t="s">
        <v>287</v>
      </c>
      <c r="H44" s="592"/>
      <c r="I44" s="592"/>
      <c r="J44" s="73" t="s">
        <v>329</v>
      </c>
      <c r="K44" s="72"/>
      <c r="L44" s="35"/>
    </row>
    <row r="45" spans="1:12" ht="13.8">
      <c r="A45" s="75" t="s">
        <v>222</v>
      </c>
      <c r="L45" s="35"/>
    </row>
    <row r="46" spans="1:12" ht="9" customHeight="1">
      <c r="A46" s="590"/>
      <c r="B46" s="591"/>
      <c r="C46" s="591"/>
      <c r="D46" s="591"/>
      <c r="E46" s="591"/>
      <c r="F46" s="591"/>
      <c r="G46" s="76"/>
      <c r="H46" s="596"/>
      <c r="I46" s="596"/>
      <c r="J46" s="596"/>
      <c r="K46" s="596"/>
      <c r="L46" s="597"/>
    </row>
    <row r="47" spans="1:12" ht="12" customHeight="1">
      <c r="A47" s="590"/>
      <c r="B47" s="591"/>
      <c r="C47" s="591"/>
      <c r="D47" s="591"/>
      <c r="E47" s="591"/>
      <c r="F47" s="591"/>
      <c r="G47" s="76"/>
      <c r="H47" s="598"/>
      <c r="I47" s="598"/>
      <c r="J47" s="598"/>
      <c r="K47" s="598"/>
      <c r="L47" s="599"/>
    </row>
    <row r="48" spans="1:12" ht="15" customHeight="1">
      <c r="A48" s="602" t="s">
        <v>218</v>
      </c>
      <c r="B48" s="603"/>
      <c r="C48" s="603"/>
      <c r="D48" s="603"/>
      <c r="E48" s="603"/>
      <c r="F48" s="603"/>
      <c r="G48" s="77"/>
      <c r="H48" s="600" t="s">
        <v>16</v>
      </c>
      <c r="I48" s="600"/>
      <c r="J48" s="600"/>
      <c r="K48" s="600"/>
      <c r="L48" s="601"/>
    </row>
    <row r="49" spans="1:12" ht="9" customHeight="1">
      <c r="A49" s="590"/>
      <c r="B49" s="591"/>
      <c r="C49" s="591"/>
      <c r="D49" s="591"/>
      <c r="E49" s="591"/>
      <c r="F49" s="591"/>
      <c r="G49" s="76"/>
      <c r="L49" s="35"/>
    </row>
    <row r="50" spans="1:12" ht="12" customHeight="1">
      <c r="A50" s="590"/>
      <c r="B50" s="591"/>
      <c r="C50" s="591"/>
      <c r="D50" s="591"/>
      <c r="E50" s="591"/>
      <c r="F50" s="591"/>
      <c r="G50" s="76"/>
      <c r="L50" s="35"/>
    </row>
    <row r="51" spans="1:12" ht="15" customHeight="1" thickBot="1">
      <c r="A51" s="594" t="s">
        <v>283</v>
      </c>
      <c r="B51" s="595"/>
      <c r="C51" s="595"/>
      <c r="D51" s="595"/>
      <c r="E51" s="595"/>
      <c r="F51" s="595"/>
      <c r="G51" s="78"/>
      <c r="H51" s="79"/>
      <c r="I51" s="79"/>
      <c r="J51" s="79"/>
      <c r="K51" s="79"/>
      <c r="L51" s="80"/>
    </row>
    <row r="52" spans="1:12" ht="15" customHeight="1" thickTop="1"/>
  </sheetData>
  <sheetProtection algorithmName="SHA-512" hashValue="TwXnqoxNeHfJ5wTyjxLCdCWunumiZukJZiUHhl3vUXBZgBeRr21HfTn4c5x5O6ie5siXjtOMx14oOJDeBebS+w==" saltValue="mxNsXGqzdh6/06gBUWTRLA==" spinCount="100000" sheet="1" objects="1" scenarios="1" selectLockedCells="1"/>
  <mergeCells count="57">
    <mergeCell ref="A51:F51"/>
    <mergeCell ref="H46:L47"/>
    <mergeCell ref="H48:L48"/>
    <mergeCell ref="A48:F48"/>
    <mergeCell ref="A46:F47"/>
    <mergeCell ref="B42:C43"/>
    <mergeCell ref="J42:L42"/>
    <mergeCell ref="A49:F50"/>
    <mergeCell ref="G44:I44"/>
    <mergeCell ref="G43:I43"/>
    <mergeCell ref="G42:I42"/>
    <mergeCell ref="J35:L35"/>
    <mergeCell ref="J36:L37"/>
    <mergeCell ref="H32:L32"/>
    <mergeCell ref="A19:C19"/>
    <mergeCell ref="K18:L18"/>
    <mergeCell ref="A23:C23"/>
    <mergeCell ref="A24:C24"/>
    <mergeCell ref="D35:F35"/>
    <mergeCell ref="D36:F37"/>
    <mergeCell ref="J33:L34"/>
    <mergeCell ref="K24:L24"/>
    <mergeCell ref="B32:F32"/>
    <mergeCell ref="E19:I19"/>
    <mergeCell ref="H33:I34"/>
    <mergeCell ref="I16:L16"/>
    <mergeCell ref="I15:L15"/>
    <mergeCell ref="E15:H15"/>
    <mergeCell ref="E24:I24"/>
    <mergeCell ref="A1:L1"/>
    <mergeCell ref="A2:L2"/>
    <mergeCell ref="A3:L3"/>
    <mergeCell ref="E23:I23"/>
    <mergeCell ref="K23:L23"/>
    <mergeCell ref="E20:I20"/>
    <mergeCell ref="A11:B11"/>
    <mergeCell ref="A16:C16"/>
    <mergeCell ref="A20:C20"/>
    <mergeCell ref="E16:H16"/>
    <mergeCell ref="A6:L6"/>
    <mergeCell ref="A5:L5"/>
    <mergeCell ref="A7:H7"/>
    <mergeCell ref="AA4:AC4"/>
    <mergeCell ref="D33:F34"/>
    <mergeCell ref="A8:H8"/>
    <mergeCell ref="I8:J8"/>
    <mergeCell ref="A15:C15"/>
    <mergeCell ref="A4:L4"/>
    <mergeCell ref="A12:B12"/>
    <mergeCell ref="C12:D12"/>
    <mergeCell ref="E12:I12"/>
    <mergeCell ref="A33:A34"/>
    <mergeCell ref="C11:D11"/>
    <mergeCell ref="J12:L12"/>
    <mergeCell ref="E11:I11"/>
    <mergeCell ref="J11:L11"/>
    <mergeCell ref="G33:G34"/>
  </mergeCells>
  <phoneticPr fontId="3" type="noConversion"/>
  <printOptions horizontalCentered="1" verticalCentered="1"/>
  <pageMargins left="0.51181102362204722" right="0.27559055118110237" top="0.39370078740157483" bottom="0.39370078740157483" header="0" footer="0.39370078740157483"/>
  <pageSetup orientation="portrait" r:id="rId1"/>
  <headerFooter alignWithMargins="0">
    <oddFooter>&amp;L&amp;YDiocèse de Montréal&amp;C&amp;8&amp;YDSAF&amp;R&amp;8&amp;Y&amp;D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I43"/>
  <sheetViews>
    <sheetView zoomScaleNormal="100" workbookViewId="0">
      <selection activeCell="E24" sqref="E24:F24"/>
    </sheetView>
  </sheetViews>
  <sheetFormatPr baseColWidth="10" defaultColWidth="9.109375" defaultRowHeight="20.100000000000001" customHeight="1"/>
  <cols>
    <col min="1" max="1" width="3.33203125" style="86" customWidth="1"/>
    <col min="2" max="2" width="23.33203125" style="86" customWidth="1"/>
    <col min="3" max="3" width="14.109375" style="86" customWidth="1"/>
    <col min="4" max="4" width="18.33203125" style="86" customWidth="1"/>
    <col min="5" max="5" width="10.88671875" style="86" customWidth="1"/>
    <col min="6" max="6" width="14.5546875" style="86" customWidth="1"/>
    <col min="7" max="7" width="15.109375" style="86" customWidth="1"/>
    <col min="8" max="8" width="9.6640625" style="86" customWidth="1"/>
    <col min="9" max="9" width="6.6640625" style="86" customWidth="1"/>
    <col min="10" max="16384" width="9.109375" style="86"/>
  </cols>
  <sheetData>
    <row r="1" spans="1:9" ht="9" customHeight="1">
      <c r="A1" s="98"/>
      <c r="B1" s="99"/>
      <c r="C1" s="99"/>
      <c r="D1" s="99"/>
      <c r="E1" s="99"/>
      <c r="F1" s="99"/>
      <c r="G1" s="99"/>
      <c r="H1" s="100"/>
    </row>
    <row r="2" spans="1:9" ht="23.25" customHeight="1">
      <c r="A2" s="608" t="s">
        <v>202</v>
      </c>
      <c r="B2" s="609"/>
      <c r="C2" s="609"/>
      <c r="D2" s="609"/>
      <c r="E2" s="609"/>
      <c r="F2" s="609"/>
      <c r="G2" s="609"/>
      <c r="H2" s="610"/>
      <c r="I2" s="87"/>
    </row>
    <row r="3" spans="1:9" ht="21" customHeight="1">
      <c r="A3" s="611">
        <f>'1-Présentation'!A4:L4</f>
        <v>0</v>
      </c>
      <c r="B3" s="612"/>
      <c r="C3" s="612"/>
      <c r="D3" s="612"/>
      <c r="E3" s="612"/>
      <c r="F3" s="612"/>
      <c r="G3" s="612"/>
      <c r="H3" s="613"/>
    </row>
    <row r="4" spans="1:9" ht="21" customHeight="1">
      <c r="A4" s="101"/>
      <c r="B4" s="88"/>
      <c r="C4" s="88"/>
      <c r="D4" s="88"/>
      <c r="E4" s="88"/>
      <c r="F4" s="88"/>
      <c r="G4" s="88"/>
      <c r="H4" s="102"/>
    </row>
    <row r="5" spans="1:9" ht="21" customHeight="1" thickBot="1">
      <c r="A5" s="619" t="s">
        <v>199</v>
      </c>
      <c r="B5" s="620"/>
      <c r="C5" s="620"/>
      <c r="D5" s="620"/>
      <c r="E5" s="620"/>
      <c r="F5" s="620"/>
      <c r="G5" s="620"/>
      <c r="H5" s="621"/>
    </row>
    <row r="6" spans="1:9" ht="38.25" customHeight="1">
      <c r="A6" s="89"/>
      <c r="B6" s="90" t="s">
        <v>288</v>
      </c>
      <c r="C6" s="91" t="s">
        <v>6</v>
      </c>
      <c r="D6" s="622" t="s">
        <v>7</v>
      </c>
      <c r="E6" s="622"/>
      <c r="F6" s="91" t="s">
        <v>290</v>
      </c>
      <c r="G6" s="91" t="s">
        <v>8</v>
      </c>
      <c r="H6" s="92" t="s">
        <v>9</v>
      </c>
    </row>
    <row r="7" spans="1:9" ht="24.9" customHeight="1">
      <c r="A7" s="103" t="s">
        <v>10</v>
      </c>
      <c r="B7" s="104"/>
      <c r="C7" s="105"/>
      <c r="D7" s="614"/>
      <c r="E7" s="615"/>
      <c r="F7" s="106"/>
      <c r="G7" s="106"/>
      <c r="H7" s="107"/>
    </row>
    <row r="8" spans="1:9" ht="18" customHeight="1">
      <c r="A8" s="93" t="s">
        <v>289</v>
      </c>
      <c r="B8" s="616"/>
      <c r="C8" s="617"/>
      <c r="D8" s="617"/>
      <c r="E8" s="617"/>
      <c r="F8" s="617"/>
      <c r="G8" s="617"/>
      <c r="H8" s="618"/>
    </row>
    <row r="9" spans="1:9" s="94" customFormat="1" ht="24.9" customHeight="1">
      <c r="A9" s="103" t="s">
        <v>11</v>
      </c>
      <c r="B9" s="104"/>
      <c r="C9" s="105"/>
      <c r="D9" s="614"/>
      <c r="E9" s="615"/>
      <c r="F9" s="106"/>
      <c r="G9" s="106"/>
      <c r="H9" s="107"/>
    </row>
    <row r="10" spans="1:9" s="94" customFormat="1" ht="18" customHeight="1">
      <c r="A10" s="93" t="s">
        <v>289</v>
      </c>
      <c r="B10" s="616"/>
      <c r="C10" s="617"/>
      <c r="D10" s="617"/>
      <c r="E10" s="617"/>
      <c r="F10" s="617"/>
      <c r="G10" s="617"/>
      <c r="H10" s="618"/>
    </row>
    <row r="11" spans="1:9" s="94" customFormat="1" ht="24.9" customHeight="1">
      <c r="A11" s="103" t="s">
        <v>12</v>
      </c>
      <c r="B11" s="104"/>
      <c r="C11" s="105"/>
      <c r="D11" s="614"/>
      <c r="E11" s="615"/>
      <c r="F11" s="106"/>
      <c r="G11" s="106"/>
      <c r="H11" s="107"/>
    </row>
    <row r="12" spans="1:9" s="94" customFormat="1" ht="18" customHeight="1">
      <c r="A12" s="93" t="s">
        <v>289</v>
      </c>
      <c r="B12" s="616"/>
      <c r="C12" s="617"/>
      <c r="D12" s="617"/>
      <c r="E12" s="617"/>
      <c r="F12" s="617"/>
      <c r="G12" s="617"/>
      <c r="H12" s="618"/>
    </row>
    <row r="13" spans="1:9" ht="24.9" customHeight="1">
      <c r="A13" s="103" t="s">
        <v>13</v>
      </c>
      <c r="B13" s="104"/>
      <c r="C13" s="105"/>
      <c r="D13" s="614"/>
      <c r="E13" s="615"/>
      <c r="F13" s="106"/>
      <c r="G13" s="106"/>
      <c r="H13" s="107"/>
    </row>
    <row r="14" spans="1:9" ht="18" customHeight="1">
      <c r="A14" s="93" t="s">
        <v>289</v>
      </c>
      <c r="B14" s="616"/>
      <c r="C14" s="617"/>
      <c r="D14" s="617"/>
      <c r="E14" s="617"/>
      <c r="F14" s="617"/>
      <c r="G14" s="617"/>
      <c r="H14" s="618"/>
    </row>
    <row r="15" spans="1:9" s="94" customFormat="1" ht="24.9" customHeight="1">
      <c r="A15" s="103" t="s">
        <v>14</v>
      </c>
      <c r="B15" s="104"/>
      <c r="C15" s="105"/>
      <c r="D15" s="614"/>
      <c r="E15" s="615"/>
      <c r="F15" s="106"/>
      <c r="G15" s="106"/>
      <c r="H15" s="107"/>
    </row>
    <row r="16" spans="1:9" ht="18" customHeight="1">
      <c r="A16" s="93" t="s">
        <v>289</v>
      </c>
      <c r="B16" s="616"/>
      <c r="C16" s="617"/>
      <c r="D16" s="617"/>
      <c r="E16" s="617"/>
      <c r="F16" s="617"/>
      <c r="G16" s="617"/>
      <c r="H16" s="618"/>
    </row>
    <row r="17" spans="1:8" s="95" customFormat="1" ht="24.9" customHeight="1">
      <c r="A17" s="103" t="s">
        <v>15</v>
      </c>
      <c r="B17" s="104"/>
      <c r="C17" s="105"/>
      <c r="D17" s="614"/>
      <c r="E17" s="615"/>
      <c r="F17" s="106"/>
      <c r="G17" s="106"/>
      <c r="H17" s="107"/>
    </row>
    <row r="18" spans="1:8" ht="18" customHeight="1" thickBot="1">
      <c r="A18" s="96" t="s">
        <v>289</v>
      </c>
      <c r="B18" s="623"/>
      <c r="C18" s="624"/>
      <c r="D18" s="624"/>
      <c r="E18" s="624"/>
      <c r="F18" s="624"/>
      <c r="G18" s="624"/>
      <c r="H18" s="625"/>
    </row>
    <row r="19" spans="1:8" ht="18" customHeight="1">
      <c r="A19" s="97"/>
      <c r="B19" s="97"/>
      <c r="C19" s="97"/>
      <c r="D19" s="97"/>
      <c r="E19" s="97"/>
      <c r="F19" s="97"/>
      <c r="G19" s="97"/>
      <c r="H19" s="97"/>
    </row>
    <row r="20" spans="1:8" ht="18" customHeight="1">
      <c r="A20" s="97"/>
      <c r="B20" s="97"/>
      <c r="C20" s="97"/>
      <c r="D20" s="97"/>
      <c r="E20" s="97"/>
      <c r="F20" s="97"/>
      <c r="G20" s="97"/>
      <c r="H20" s="97"/>
    </row>
    <row r="21" spans="1:8" ht="21" customHeight="1" thickBot="1">
      <c r="A21" s="95" t="s">
        <v>285</v>
      </c>
      <c r="B21" s="97"/>
      <c r="C21" s="97"/>
      <c r="D21" s="97"/>
      <c r="E21" s="97"/>
      <c r="F21" s="97"/>
      <c r="G21" s="97"/>
      <c r="H21" s="97"/>
    </row>
    <row r="22" spans="1:8" ht="30" customHeight="1">
      <c r="A22" s="606" t="s">
        <v>291</v>
      </c>
      <c r="B22" s="607"/>
      <c r="C22" s="626" t="s">
        <v>217</v>
      </c>
      <c r="D22" s="626"/>
      <c r="E22" s="626" t="s">
        <v>200</v>
      </c>
      <c r="F22" s="626"/>
      <c r="G22" s="622" t="s">
        <v>232</v>
      </c>
      <c r="H22" s="628"/>
    </row>
    <row r="23" spans="1:8" ht="24.9" customHeight="1">
      <c r="A23" s="108" t="s">
        <v>10</v>
      </c>
      <c r="B23" s="109"/>
      <c r="C23" s="627"/>
      <c r="D23" s="627"/>
      <c r="E23" s="634"/>
      <c r="F23" s="634"/>
      <c r="G23" s="629"/>
      <c r="H23" s="630"/>
    </row>
    <row r="24" spans="1:8" ht="24.9" customHeight="1">
      <c r="A24" s="108" t="s">
        <v>11</v>
      </c>
      <c r="B24" s="110"/>
      <c r="C24" s="631"/>
      <c r="D24" s="631"/>
      <c r="E24" s="633"/>
      <c r="F24" s="633"/>
      <c r="G24" s="604"/>
      <c r="H24" s="605"/>
    </row>
    <row r="25" spans="1:8" ht="24.9" customHeight="1">
      <c r="A25" s="108" t="s">
        <v>12</v>
      </c>
      <c r="B25" s="110"/>
      <c r="C25" s="631"/>
      <c r="D25" s="631"/>
      <c r="E25" s="633"/>
      <c r="F25" s="633"/>
      <c r="G25" s="604"/>
      <c r="H25" s="605"/>
    </row>
    <row r="26" spans="1:8" ht="24.9" customHeight="1">
      <c r="A26" s="108" t="s">
        <v>13</v>
      </c>
      <c r="B26" s="110"/>
      <c r="C26" s="631"/>
      <c r="D26" s="631"/>
      <c r="E26" s="633"/>
      <c r="F26" s="633"/>
      <c r="G26" s="604"/>
      <c r="H26" s="605"/>
    </row>
    <row r="27" spans="1:8" ht="24.9" customHeight="1">
      <c r="A27" s="108" t="s">
        <v>14</v>
      </c>
      <c r="B27" s="110"/>
      <c r="C27" s="631"/>
      <c r="D27" s="631"/>
      <c r="E27" s="633"/>
      <c r="F27" s="633"/>
      <c r="G27" s="604"/>
      <c r="H27" s="605"/>
    </row>
    <row r="28" spans="1:8" ht="24.9" customHeight="1">
      <c r="A28" s="108" t="s">
        <v>15</v>
      </c>
      <c r="B28" s="110"/>
      <c r="C28" s="631"/>
      <c r="D28" s="631"/>
      <c r="E28" s="633"/>
      <c r="F28" s="633"/>
      <c r="G28" s="604"/>
      <c r="H28" s="605"/>
    </row>
    <row r="29" spans="1:8" ht="24.9" customHeight="1">
      <c r="A29" s="108" t="s">
        <v>26</v>
      </c>
      <c r="B29" s="110"/>
      <c r="C29" s="631"/>
      <c r="D29" s="631"/>
      <c r="E29" s="633"/>
      <c r="F29" s="633"/>
      <c r="G29" s="604"/>
      <c r="H29" s="605"/>
    </row>
    <row r="30" spans="1:8" ht="24.9" customHeight="1">
      <c r="A30" s="108" t="s">
        <v>27</v>
      </c>
      <c r="B30" s="110"/>
      <c r="C30" s="631"/>
      <c r="D30" s="631"/>
      <c r="E30" s="633"/>
      <c r="F30" s="633"/>
      <c r="G30" s="604"/>
      <c r="H30" s="605"/>
    </row>
    <row r="31" spans="1:8" ht="24.9" customHeight="1">
      <c r="A31" s="108" t="s">
        <v>29</v>
      </c>
      <c r="B31" s="110"/>
      <c r="C31" s="631"/>
      <c r="D31" s="631"/>
      <c r="E31" s="633"/>
      <c r="F31" s="633"/>
      <c r="G31" s="604"/>
      <c r="H31" s="605"/>
    </row>
    <row r="32" spans="1:8" ht="24.9" customHeight="1" thickBot="1">
      <c r="A32" s="111" t="s">
        <v>33</v>
      </c>
      <c r="B32" s="112"/>
      <c r="C32" s="632"/>
      <c r="D32" s="632"/>
      <c r="E32" s="635"/>
      <c r="F32" s="635"/>
      <c r="G32" s="636"/>
      <c r="H32" s="637"/>
    </row>
    <row r="33" ht="21" customHeight="1"/>
    <row r="34" ht="15.75" customHeight="1"/>
    <row r="35" ht="15.75" customHeight="1"/>
    <row r="36" ht="6" customHeight="1"/>
    <row r="37" ht="12" customHeight="1"/>
    <row r="38" ht="24" customHeight="1"/>
    <row r="39" ht="15" customHeight="1"/>
    <row r="40" ht="24" customHeight="1"/>
    <row r="41" ht="15" customHeight="1"/>
    <row r="42" ht="24" customHeight="1"/>
    <row r="43" ht="15" customHeight="1"/>
  </sheetData>
  <sheetProtection algorithmName="SHA-512" hashValue="pCIW9KyjC+N3qUdwIQywj8o7tEVyJh27j8gugt7xnsy7i7Jrh/lm9urb2lVMZo1Xs/a3vysbETreODJAGAWBQQ==" saltValue="+/zplM7JpRrzsvsbzdsHtg==" spinCount="100000" sheet="1" objects="1" scenarios="1" selectLockedCells="1"/>
  <mergeCells count="50">
    <mergeCell ref="G30:H30"/>
    <mergeCell ref="G31:H31"/>
    <mergeCell ref="G32:H32"/>
    <mergeCell ref="E31:F31"/>
    <mergeCell ref="G25:H25"/>
    <mergeCell ref="G26:H26"/>
    <mergeCell ref="E25:F25"/>
    <mergeCell ref="E26:F26"/>
    <mergeCell ref="E27:F27"/>
    <mergeCell ref="G28:H28"/>
    <mergeCell ref="G29:H29"/>
    <mergeCell ref="G27:H27"/>
    <mergeCell ref="B16:H16"/>
    <mergeCell ref="C31:D31"/>
    <mergeCell ref="C32:D32"/>
    <mergeCell ref="E29:F29"/>
    <mergeCell ref="E23:F23"/>
    <mergeCell ref="E24:F24"/>
    <mergeCell ref="C30:D30"/>
    <mergeCell ref="E32:F32"/>
    <mergeCell ref="E30:F30"/>
    <mergeCell ref="C25:D25"/>
    <mergeCell ref="C26:D26"/>
    <mergeCell ref="C24:D24"/>
    <mergeCell ref="C27:D27"/>
    <mergeCell ref="C28:D28"/>
    <mergeCell ref="C29:D29"/>
    <mergeCell ref="E28:F28"/>
    <mergeCell ref="B18:H18"/>
    <mergeCell ref="E22:F22"/>
    <mergeCell ref="C22:D22"/>
    <mergeCell ref="C23:D23"/>
    <mergeCell ref="G22:H22"/>
    <mergeCell ref="G23:H23"/>
    <mergeCell ref="G24:H24"/>
    <mergeCell ref="A22:B22"/>
    <mergeCell ref="A2:H2"/>
    <mergeCell ref="A3:H3"/>
    <mergeCell ref="D15:E15"/>
    <mergeCell ref="D17:E17"/>
    <mergeCell ref="B10:H10"/>
    <mergeCell ref="D7:E7"/>
    <mergeCell ref="D9:E9"/>
    <mergeCell ref="D11:E11"/>
    <mergeCell ref="D13:E13"/>
    <mergeCell ref="A5:H5"/>
    <mergeCell ref="B8:H8"/>
    <mergeCell ref="B12:H12"/>
    <mergeCell ref="D6:E6"/>
    <mergeCell ref="B14:H14"/>
  </mergeCells>
  <phoneticPr fontId="3" type="noConversion"/>
  <printOptions horizontalCentered="1" verticalCentered="1"/>
  <pageMargins left="0.47244094488188981" right="0.11811023622047245" top="0.39370078740157483" bottom="0.78740157480314965" header="0.51181102362204722" footer="0.19685039370078741"/>
  <pageSetup scale="91" orientation="portrait" r:id="rId1"/>
  <headerFooter alignWithMargins="0">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H59"/>
  <sheetViews>
    <sheetView zoomScaleNormal="100" workbookViewId="0">
      <selection activeCell="B56" sqref="B56:D56"/>
    </sheetView>
  </sheetViews>
  <sheetFormatPr baseColWidth="10" defaultColWidth="9.109375" defaultRowHeight="15" customHeight="1"/>
  <cols>
    <col min="1" max="1" width="2.6640625" style="113" customWidth="1"/>
    <col min="2" max="2" width="10.6640625" style="113" customWidth="1"/>
    <col min="3" max="3" width="12.6640625" style="113" customWidth="1"/>
    <col min="4" max="4" width="18.6640625" style="113" customWidth="1"/>
    <col min="5" max="6" width="15.6640625" style="113" customWidth="1"/>
    <col min="7" max="7" width="7.6640625" style="122" customWidth="1"/>
    <col min="8" max="8" width="13.6640625" style="113" customWidth="1"/>
    <col min="9" max="16384" width="9.109375" style="113"/>
  </cols>
  <sheetData>
    <row r="1" spans="1:8" ht="18" customHeight="1">
      <c r="A1" s="638" t="s">
        <v>215</v>
      </c>
      <c r="B1" s="639"/>
      <c r="C1" s="639"/>
      <c r="D1" s="639"/>
      <c r="E1" s="639"/>
      <c r="F1" s="639"/>
      <c r="G1" s="639"/>
      <c r="H1" s="640"/>
    </row>
    <row r="2" spans="1:8" ht="21.75" customHeight="1" thickBot="1">
      <c r="A2" s="646">
        <f>'1-Présentation'!A4:L4</f>
        <v>0</v>
      </c>
      <c r="B2" s="647"/>
      <c r="C2" s="647"/>
      <c r="D2" s="647"/>
      <c r="E2" s="647"/>
      <c r="F2" s="647"/>
      <c r="G2" s="647"/>
      <c r="H2" s="648"/>
    </row>
    <row r="3" spans="1:8" ht="15" customHeight="1">
      <c r="A3" s="655" t="s">
        <v>146</v>
      </c>
      <c r="B3" s="656"/>
      <c r="C3" s="656"/>
      <c r="D3" s="656"/>
      <c r="E3" s="656"/>
      <c r="F3" s="656"/>
      <c r="G3" s="656"/>
      <c r="H3" s="657"/>
    </row>
    <row r="4" spans="1:8" s="97" customFormat="1" ht="15" customHeight="1">
      <c r="A4" s="642" t="s">
        <v>159</v>
      </c>
      <c r="B4" s="643"/>
      <c r="C4" s="643"/>
      <c r="D4" s="677"/>
      <c r="E4" s="677"/>
      <c r="F4" s="677"/>
      <c r="G4" s="677"/>
      <c r="H4" s="678"/>
    </row>
    <row r="5" spans="1:8" ht="12" customHeight="1">
      <c r="A5" s="114"/>
      <c r="D5" s="115"/>
      <c r="E5" s="116" t="s">
        <v>147</v>
      </c>
      <c r="F5" s="116" t="s">
        <v>148</v>
      </c>
      <c r="G5" s="681" t="s">
        <v>149</v>
      </c>
      <c r="H5" s="682"/>
    </row>
    <row r="6" spans="1:8" ht="12" customHeight="1">
      <c r="A6" s="117" t="s">
        <v>180</v>
      </c>
      <c r="G6" s="644" t="s">
        <v>185</v>
      </c>
      <c r="H6" s="645"/>
    </row>
    <row r="7" spans="1:8" s="119" customFormat="1" ht="14.1" customHeight="1">
      <c r="A7" s="118"/>
      <c r="B7" s="119" t="s">
        <v>161</v>
      </c>
      <c r="C7" s="119" t="s">
        <v>150</v>
      </c>
      <c r="E7" s="143"/>
      <c r="F7" s="144"/>
      <c r="G7" s="683"/>
      <c r="H7" s="680"/>
    </row>
    <row r="8" spans="1:8" s="119" customFormat="1" ht="14.1" customHeight="1">
      <c r="A8" s="118"/>
      <c r="C8" s="119" t="s">
        <v>151</v>
      </c>
      <c r="E8" s="145"/>
      <c r="F8" s="146"/>
      <c r="G8" s="665"/>
      <c r="H8" s="662"/>
    </row>
    <row r="9" spans="1:8" s="119" customFormat="1" ht="14.1" customHeight="1">
      <c r="A9" s="118"/>
      <c r="C9" s="119" t="s">
        <v>152</v>
      </c>
      <c r="E9" s="145"/>
      <c r="F9" s="146"/>
      <c r="G9" s="665"/>
      <c r="H9" s="662"/>
    </row>
    <row r="10" spans="1:8" s="119" customFormat="1" ht="14.1" customHeight="1">
      <c r="A10" s="118"/>
      <c r="B10" s="119" t="s">
        <v>162</v>
      </c>
      <c r="C10" s="119" t="s">
        <v>150</v>
      </c>
      <c r="E10" s="145"/>
      <c r="F10" s="146"/>
      <c r="G10" s="665"/>
      <c r="H10" s="662"/>
    </row>
    <row r="11" spans="1:8" s="119" customFormat="1" ht="14.1" customHeight="1">
      <c r="A11" s="118"/>
      <c r="C11" s="119" t="s">
        <v>151</v>
      </c>
      <c r="E11" s="145"/>
      <c r="F11" s="146"/>
      <c r="G11" s="665"/>
      <c r="H11" s="662"/>
    </row>
    <row r="12" spans="1:8" ht="4.5" customHeight="1">
      <c r="A12" s="649"/>
      <c r="B12" s="650"/>
      <c r="C12" s="650"/>
      <c r="D12" s="650"/>
      <c r="E12" s="650"/>
      <c r="F12" s="650"/>
      <c r="G12" s="650"/>
      <c r="H12" s="651"/>
    </row>
    <row r="13" spans="1:8" ht="14.1" customHeight="1">
      <c r="A13" s="117" t="s">
        <v>181</v>
      </c>
      <c r="E13" s="143"/>
      <c r="F13" s="144"/>
      <c r="G13" s="683"/>
      <c r="H13" s="680"/>
    </row>
    <row r="14" spans="1:8" ht="4.5" customHeight="1">
      <c r="A14" s="649"/>
      <c r="B14" s="650"/>
      <c r="C14" s="650"/>
      <c r="D14" s="650"/>
      <c r="E14" s="650"/>
      <c r="F14" s="650"/>
      <c r="G14" s="650"/>
      <c r="H14" s="651"/>
    </row>
    <row r="15" spans="1:8" ht="12" customHeight="1">
      <c r="A15" s="117" t="s">
        <v>182</v>
      </c>
      <c r="D15" s="650"/>
      <c r="E15" s="650"/>
      <c r="F15" s="650"/>
      <c r="G15" s="650"/>
      <c r="H15" s="651"/>
    </row>
    <row r="16" spans="1:8" s="119" customFormat="1" ht="14.1" customHeight="1">
      <c r="A16" s="118"/>
      <c r="B16" s="119" t="s">
        <v>154</v>
      </c>
      <c r="E16" s="143"/>
      <c r="F16" s="144"/>
      <c r="G16" s="679"/>
      <c r="H16" s="680"/>
    </row>
    <row r="17" spans="1:8" s="119" customFormat="1" ht="14.1" customHeight="1">
      <c r="A17" s="118"/>
      <c r="B17" s="119" t="s">
        <v>155</v>
      </c>
      <c r="E17" s="145"/>
      <c r="F17" s="146"/>
      <c r="G17" s="661"/>
      <c r="H17" s="662"/>
    </row>
    <row r="18" spans="1:8" s="119" customFormat="1" ht="14.1" customHeight="1">
      <c r="A18" s="118"/>
      <c r="B18" s="119" t="s">
        <v>156</v>
      </c>
      <c r="E18" s="145"/>
      <c r="F18" s="146"/>
      <c r="G18" s="661"/>
      <c r="H18" s="662"/>
    </row>
    <row r="19" spans="1:8" ht="12" customHeight="1">
      <c r="A19" s="117" t="s">
        <v>183</v>
      </c>
      <c r="C19" s="650"/>
      <c r="D19" s="650"/>
      <c r="E19" s="650"/>
      <c r="F19" s="650"/>
      <c r="G19" s="650"/>
      <c r="H19" s="651"/>
    </row>
    <row r="20" spans="1:8" s="119" customFormat="1" ht="14.1" customHeight="1">
      <c r="A20" s="118"/>
      <c r="B20" s="119" t="s">
        <v>157</v>
      </c>
      <c r="E20" s="143"/>
      <c r="F20" s="144"/>
      <c r="G20" s="679"/>
      <c r="H20" s="680"/>
    </row>
    <row r="21" spans="1:8" s="119" customFormat="1" ht="14.1" customHeight="1">
      <c r="A21" s="118"/>
      <c r="B21" s="119" t="s">
        <v>158</v>
      </c>
      <c r="E21" s="145"/>
      <c r="F21" s="146"/>
      <c r="G21" s="661"/>
      <c r="H21" s="662"/>
    </row>
    <row r="22" spans="1:8" ht="4.5" customHeight="1">
      <c r="A22" s="649"/>
      <c r="B22" s="650"/>
      <c r="C22" s="650"/>
      <c r="D22" s="650"/>
      <c r="E22" s="650"/>
      <c r="F22" s="650"/>
      <c r="G22" s="650"/>
      <c r="H22" s="651"/>
    </row>
    <row r="23" spans="1:8" ht="14.1" customHeight="1" thickBot="1">
      <c r="A23" s="120" t="s">
        <v>184</v>
      </c>
      <c r="B23" s="121"/>
      <c r="C23" s="121"/>
      <c r="D23" s="121"/>
      <c r="E23" s="147"/>
      <c r="F23" s="148"/>
      <c r="G23" s="663"/>
      <c r="H23" s="664"/>
    </row>
    <row r="24" spans="1:8" ht="9" customHeight="1" thickBot="1"/>
    <row r="25" spans="1:8" ht="15" customHeight="1">
      <c r="A25" s="658" t="s">
        <v>187</v>
      </c>
      <c r="B25" s="659"/>
      <c r="C25" s="659"/>
      <c r="D25" s="659"/>
      <c r="E25" s="659"/>
      <c r="F25" s="659"/>
      <c r="G25" s="659"/>
      <c r="H25" s="660"/>
    </row>
    <row r="26" spans="1:8" ht="3" customHeight="1">
      <c r="A26" s="114"/>
      <c r="H26" s="123"/>
    </row>
    <row r="27" spans="1:8" ht="14.1" customHeight="1">
      <c r="A27" s="114"/>
      <c r="C27" s="113" t="s">
        <v>174</v>
      </c>
      <c r="F27" s="149"/>
      <c r="H27" s="123"/>
    </row>
    <row r="28" spans="1:8" ht="14.1" customHeight="1">
      <c r="A28" s="114"/>
      <c r="C28" s="113" t="s">
        <v>175</v>
      </c>
      <c r="D28" s="119" t="s">
        <v>124</v>
      </c>
      <c r="F28" s="150"/>
      <c r="H28" s="123"/>
    </row>
    <row r="29" spans="1:8" ht="14.1" customHeight="1">
      <c r="A29" s="114"/>
      <c r="D29" s="119" t="s">
        <v>153</v>
      </c>
      <c r="F29" s="151"/>
      <c r="H29" s="123"/>
    </row>
    <row r="30" spans="1:8" ht="14.1" customHeight="1">
      <c r="A30" s="114"/>
      <c r="C30" s="113" t="s">
        <v>176</v>
      </c>
      <c r="D30" s="671" t="s">
        <v>160</v>
      </c>
      <c r="E30" s="671"/>
      <c r="F30" s="152"/>
      <c r="H30" s="123"/>
    </row>
    <row r="31" spans="1:8" ht="14.1" customHeight="1" thickBot="1">
      <c r="A31" s="124"/>
      <c r="B31" s="121"/>
      <c r="C31" s="121"/>
      <c r="D31" s="672"/>
      <c r="E31" s="672"/>
      <c r="F31" s="153"/>
      <c r="G31" s="125"/>
      <c r="H31" s="126"/>
    </row>
    <row r="32" spans="1:8" ht="7.5" customHeight="1" thickBot="1"/>
    <row r="33" spans="1:8" ht="15" customHeight="1">
      <c r="A33" s="658" t="s">
        <v>188</v>
      </c>
      <c r="B33" s="659"/>
      <c r="C33" s="659"/>
      <c r="D33" s="659"/>
      <c r="E33" s="659"/>
      <c r="F33" s="659"/>
      <c r="G33" s="659"/>
      <c r="H33" s="660"/>
    </row>
    <row r="34" spans="1:8" ht="10.5" customHeight="1">
      <c r="A34" s="652" t="s">
        <v>173</v>
      </c>
      <c r="B34" s="653"/>
      <c r="C34" s="653"/>
      <c r="D34" s="653"/>
      <c r="E34" s="653"/>
      <c r="F34" s="653"/>
      <c r="G34" s="653"/>
      <c r="H34" s="654"/>
    </row>
    <row r="35" spans="1:8" ht="15" customHeight="1">
      <c r="A35" s="127"/>
      <c r="B35" s="641" t="s">
        <v>163</v>
      </c>
      <c r="C35" s="641"/>
      <c r="D35" s="641"/>
      <c r="E35" s="128" t="s">
        <v>164</v>
      </c>
      <c r="F35" s="128" t="s">
        <v>165</v>
      </c>
      <c r="G35" s="128" t="s">
        <v>166</v>
      </c>
      <c r="H35" s="129" t="s">
        <v>149</v>
      </c>
    </row>
    <row r="36" spans="1:8" ht="10.5" customHeight="1">
      <c r="A36" s="127"/>
      <c r="B36" s="128"/>
      <c r="C36" s="128"/>
      <c r="E36" s="130" t="s">
        <v>193</v>
      </c>
      <c r="F36" s="128"/>
      <c r="G36" s="128"/>
      <c r="H36" s="131" t="s">
        <v>185</v>
      </c>
    </row>
    <row r="37" spans="1:8" s="119" customFormat="1" ht="14.1" customHeight="1">
      <c r="A37" s="132" t="s">
        <v>10</v>
      </c>
      <c r="B37" s="674"/>
      <c r="C37" s="674"/>
      <c r="D37" s="674"/>
      <c r="E37" s="143"/>
      <c r="F37" s="143"/>
      <c r="G37" s="154"/>
      <c r="H37" s="155"/>
    </row>
    <row r="38" spans="1:8" s="119" customFormat="1" ht="14.1" customHeight="1">
      <c r="A38" s="132" t="s">
        <v>11</v>
      </c>
      <c r="B38" s="675"/>
      <c r="C38" s="675"/>
      <c r="D38" s="675"/>
      <c r="E38" s="145"/>
      <c r="F38" s="156"/>
      <c r="G38" s="157"/>
      <c r="H38" s="158"/>
    </row>
    <row r="39" spans="1:8" s="119" customFormat="1" ht="14.1" customHeight="1">
      <c r="A39" s="132" t="s">
        <v>12</v>
      </c>
      <c r="B39" s="676"/>
      <c r="C39" s="676"/>
      <c r="D39" s="676"/>
      <c r="E39" s="145"/>
      <c r="F39" s="145"/>
      <c r="G39" s="157"/>
      <c r="H39" s="159"/>
    </row>
    <row r="40" spans="1:8" s="119" customFormat="1" ht="14.1" customHeight="1">
      <c r="A40" s="132" t="s">
        <v>13</v>
      </c>
      <c r="B40" s="673"/>
      <c r="C40" s="673"/>
      <c r="D40" s="673"/>
      <c r="E40" s="145"/>
      <c r="F40" s="145"/>
      <c r="G40" s="157"/>
      <c r="H40" s="160"/>
    </row>
    <row r="41" spans="1:8" s="119" customFormat="1" ht="14.1" customHeight="1">
      <c r="A41" s="132" t="s">
        <v>14</v>
      </c>
      <c r="B41" s="673"/>
      <c r="C41" s="673"/>
      <c r="D41" s="673"/>
      <c r="E41" s="145"/>
      <c r="F41" s="145"/>
      <c r="G41" s="157"/>
      <c r="H41" s="160"/>
    </row>
    <row r="42" spans="1:8" s="119" customFormat="1" ht="14.1" customHeight="1">
      <c r="A42" s="132" t="s">
        <v>15</v>
      </c>
      <c r="B42" s="673"/>
      <c r="C42" s="673"/>
      <c r="D42" s="673"/>
      <c r="E42" s="145"/>
      <c r="F42" s="145"/>
      <c r="G42" s="157"/>
      <c r="H42" s="160"/>
    </row>
    <row r="43" spans="1:8" ht="6" customHeight="1">
      <c r="A43" s="133"/>
      <c r="B43" s="134"/>
      <c r="C43" s="134"/>
      <c r="D43" s="134"/>
      <c r="F43" s="135"/>
      <c r="H43" s="123"/>
    </row>
    <row r="44" spans="1:8" ht="15.9" customHeight="1" thickBot="1">
      <c r="A44" s="133"/>
      <c r="B44" s="134"/>
      <c r="C44" s="134"/>
      <c r="D44" s="134"/>
      <c r="E44" s="136"/>
      <c r="F44" s="161">
        <f>SUM(F37:F42)</f>
        <v>0</v>
      </c>
      <c r="G44" s="137"/>
      <c r="H44" s="123"/>
    </row>
    <row r="45" spans="1:8" ht="6.75" customHeight="1" thickTop="1" thickBot="1">
      <c r="A45" s="138"/>
      <c r="B45" s="139"/>
      <c r="C45" s="139"/>
      <c r="D45" s="139"/>
      <c r="E45" s="140"/>
      <c r="F45" s="140"/>
      <c r="G45" s="125"/>
      <c r="H45" s="126"/>
    </row>
    <row r="46" spans="1:8" ht="7.5" customHeight="1" thickBot="1"/>
    <row r="47" spans="1:8" ht="15" customHeight="1">
      <c r="A47" s="658" t="s">
        <v>216</v>
      </c>
      <c r="B47" s="669"/>
      <c r="C47" s="669"/>
      <c r="D47" s="669"/>
      <c r="E47" s="669"/>
      <c r="F47" s="669"/>
      <c r="G47" s="669"/>
      <c r="H47" s="670"/>
    </row>
    <row r="48" spans="1:8" ht="12" customHeight="1">
      <c r="A48" s="666" t="s">
        <v>194</v>
      </c>
      <c r="B48" s="667"/>
      <c r="C48" s="667"/>
      <c r="D48" s="667"/>
      <c r="E48" s="667"/>
      <c r="F48" s="667"/>
      <c r="G48" s="667"/>
      <c r="H48" s="668"/>
    </row>
    <row r="49" spans="1:8" ht="10.5" customHeight="1">
      <c r="A49" s="652" t="s">
        <v>173</v>
      </c>
      <c r="B49" s="653"/>
      <c r="C49" s="653"/>
      <c r="D49" s="653"/>
      <c r="E49" s="653"/>
      <c r="F49" s="653"/>
      <c r="G49" s="653"/>
      <c r="H49" s="654"/>
    </row>
    <row r="50" spans="1:8" ht="15" customHeight="1">
      <c r="A50" s="127"/>
      <c r="B50" s="641" t="s">
        <v>167</v>
      </c>
      <c r="C50" s="641"/>
      <c r="D50" s="641"/>
      <c r="E50" s="128" t="s">
        <v>168</v>
      </c>
      <c r="F50" s="128" t="s">
        <v>166</v>
      </c>
      <c r="G50" s="685" t="s">
        <v>186</v>
      </c>
      <c r="H50" s="686"/>
    </row>
    <row r="51" spans="1:8" s="119" customFormat="1" ht="14.1" customHeight="1">
      <c r="A51" s="132" t="s">
        <v>10</v>
      </c>
      <c r="B51" s="691"/>
      <c r="C51" s="691"/>
      <c r="D51" s="691"/>
      <c r="E51" s="162"/>
      <c r="F51" s="163"/>
      <c r="G51" s="687"/>
      <c r="H51" s="688"/>
    </row>
    <row r="52" spans="1:8" s="119" customFormat="1" ht="14.1" customHeight="1">
      <c r="A52" s="132" t="s">
        <v>11</v>
      </c>
      <c r="B52" s="692"/>
      <c r="C52" s="692"/>
      <c r="D52" s="692"/>
      <c r="E52" s="164"/>
      <c r="F52" s="165"/>
      <c r="G52" s="689"/>
      <c r="H52" s="690"/>
    </row>
    <row r="53" spans="1:8" s="119" customFormat="1" ht="14.1" customHeight="1">
      <c r="A53" s="132" t="s">
        <v>12</v>
      </c>
      <c r="B53" s="684"/>
      <c r="C53" s="684"/>
      <c r="D53" s="684"/>
      <c r="E53" s="164"/>
      <c r="F53" s="165"/>
      <c r="G53" s="689"/>
      <c r="H53" s="690"/>
    </row>
    <row r="54" spans="1:8" s="119" customFormat="1" ht="14.1" customHeight="1">
      <c r="A54" s="132" t="s">
        <v>13</v>
      </c>
      <c r="B54" s="684"/>
      <c r="C54" s="684"/>
      <c r="D54" s="684"/>
      <c r="E54" s="164"/>
      <c r="F54" s="165"/>
      <c r="G54" s="689"/>
      <c r="H54" s="690"/>
    </row>
    <row r="55" spans="1:8" s="119" customFormat="1" ht="14.1" customHeight="1">
      <c r="A55" s="132" t="s">
        <v>14</v>
      </c>
      <c r="B55" s="684"/>
      <c r="C55" s="684"/>
      <c r="D55" s="684"/>
      <c r="E55" s="164"/>
      <c r="F55" s="165"/>
      <c r="G55" s="689"/>
      <c r="H55" s="690"/>
    </row>
    <row r="56" spans="1:8" s="119" customFormat="1" ht="14.1" customHeight="1">
      <c r="A56" s="132" t="s">
        <v>15</v>
      </c>
      <c r="B56" s="684"/>
      <c r="C56" s="684"/>
      <c r="D56" s="684"/>
      <c r="E56" s="164"/>
      <c r="F56" s="165"/>
      <c r="G56" s="689"/>
      <c r="H56" s="690"/>
    </row>
    <row r="57" spans="1:8" ht="6" customHeight="1">
      <c r="A57" s="114"/>
      <c r="H57" s="123"/>
    </row>
    <row r="58" spans="1:8" ht="15.9" customHeight="1" thickBot="1">
      <c r="A58" s="114"/>
      <c r="E58" s="161">
        <f>SUM(E51:E56)</f>
        <v>0</v>
      </c>
      <c r="F58" s="141"/>
      <c r="H58" s="142"/>
    </row>
    <row r="59" spans="1:8" ht="6.75" customHeight="1" thickTop="1" thickBot="1">
      <c r="A59" s="124"/>
      <c r="B59" s="121"/>
      <c r="C59" s="121"/>
      <c r="D59" s="121"/>
      <c r="E59" s="121"/>
      <c r="F59" s="121"/>
      <c r="G59" s="125"/>
      <c r="H59" s="126"/>
    </row>
  </sheetData>
  <sheetProtection algorithmName="SHA-512" hashValue="c6TpI0tLkIFv1P2mv375GsPuAnB9uFUHtWcCpI7gtgZ06G2gONNBtMEsKLgumd8ilP+PP2xuhK9g9IFZwk73TA==" saltValue="RCPDPoH5ETo4nbLOhh5SRQ==" spinCount="100000" sheet="1" objects="1" scenarios="1" selectLockedCells="1"/>
  <mergeCells count="53">
    <mergeCell ref="B56:D56"/>
    <mergeCell ref="G50:H50"/>
    <mergeCell ref="G51:H51"/>
    <mergeCell ref="G52:H52"/>
    <mergeCell ref="G53:H53"/>
    <mergeCell ref="G54:H54"/>
    <mergeCell ref="G55:H55"/>
    <mergeCell ref="G56:H56"/>
    <mergeCell ref="B51:D51"/>
    <mergeCell ref="B52:D52"/>
    <mergeCell ref="B53:D53"/>
    <mergeCell ref="B54:D54"/>
    <mergeCell ref="B55:D55"/>
    <mergeCell ref="D15:H15"/>
    <mergeCell ref="D4:H4"/>
    <mergeCell ref="G20:H20"/>
    <mergeCell ref="G5:H5"/>
    <mergeCell ref="G7:H7"/>
    <mergeCell ref="G8:H8"/>
    <mergeCell ref="G10:H10"/>
    <mergeCell ref="G11:H11"/>
    <mergeCell ref="G13:H13"/>
    <mergeCell ref="G16:H16"/>
    <mergeCell ref="G17:H17"/>
    <mergeCell ref="G18:H18"/>
    <mergeCell ref="A49:H49"/>
    <mergeCell ref="B50:D50"/>
    <mergeCell ref="A48:H48"/>
    <mergeCell ref="A47:H47"/>
    <mergeCell ref="D30:E30"/>
    <mergeCell ref="D31:E31"/>
    <mergeCell ref="B40:D40"/>
    <mergeCell ref="B41:D41"/>
    <mergeCell ref="B42:D42"/>
    <mergeCell ref="B37:D37"/>
    <mergeCell ref="B38:D38"/>
    <mergeCell ref="B39:D39"/>
    <mergeCell ref="A1:H1"/>
    <mergeCell ref="B35:D35"/>
    <mergeCell ref="A4:C4"/>
    <mergeCell ref="G6:H6"/>
    <mergeCell ref="A2:H2"/>
    <mergeCell ref="A12:H12"/>
    <mergeCell ref="A14:H14"/>
    <mergeCell ref="A22:H22"/>
    <mergeCell ref="A34:H34"/>
    <mergeCell ref="A3:H3"/>
    <mergeCell ref="A25:H25"/>
    <mergeCell ref="A33:H33"/>
    <mergeCell ref="C19:H19"/>
    <mergeCell ref="G21:H21"/>
    <mergeCell ref="G23:H23"/>
    <mergeCell ref="G9:H9"/>
  </mergeCells>
  <phoneticPr fontId="3" type="noConversion"/>
  <printOptions horizontalCentered="1" verticalCentered="1"/>
  <pageMargins left="0.39370078740157483" right="0.19685039370078741" top="0.35433070866141736" bottom="0.39370078740157483" header="0.31496062992125984" footer="0.31496062992125984"/>
  <pageSetup scale="99" orientation="portrait" r:id="rId1"/>
  <headerFooter alignWithMargins="0">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N81"/>
  <sheetViews>
    <sheetView zoomScaleNormal="100" zoomScaleSheetLayoutView="100" workbookViewId="0">
      <selection activeCell="F11" sqref="F11"/>
    </sheetView>
  </sheetViews>
  <sheetFormatPr baseColWidth="10" defaultColWidth="9.109375" defaultRowHeight="13.2"/>
  <cols>
    <col min="1" max="1" width="5.6640625" style="210" customWidth="1"/>
    <col min="2" max="2" width="0.88671875" style="86" customWidth="1"/>
    <col min="3" max="3" width="1.6640625" style="86" customWidth="1"/>
    <col min="4" max="4" width="54" style="86" customWidth="1"/>
    <col min="5" max="5" width="8.6640625" style="86" customWidth="1"/>
    <col min="6" max="6" width="15.6640625" style="170" customWidth="1"/>
    <col min="7" max="7" width="1" style="170" customWidth="1"/>
    <col min="8" max="8" width="15.6640625" style="170" customWidth="1"/>
    <col min="9" max="9" width="1.33203125" style="86" customWidth="1"/>
    <col min="10" max="11" width="9.109375" style="86"/>
    <col min="12" max="12" width="10.33203125" style="86" customWidth="1"/>
    <col min="13" max="13" width="12.44140625" style="86" bestFit="1" customWidth="1"/>
    <col min="14" max="16384" width="9.109375" style="86"/>
  </cols>
  <sheetData>
    <row r="1" spans="1:9" ht="15.6">
      <c r="A1" s="693" t="s">
        <v>202</v>
      </c>
      <c r="B1" s="694"/>
      <c r="C1" s="694"/>
      <c r="D1" s="694"/>
      <c r="E1" s="694"/>
      <c r="F1" s="694"/>
      <c r="G1" s="694"/>
      <c r="H1" s="694"/>
      <c r="I1" s="695"/>
    </row>
    <row r="2" spans="1:9" ht="17.25" customHeight="1">
      <c r="A2" s="699">
        <f>'1-Présentation'!A4:L4</f>
        <v>0</v>
      </c>
      <c r="B2" s="700"/>
      <c r="C2" s="700"/>
      <c r="D2" s="700"/>
      <c r="E2" s="700"/>
      <c r="F2" s="700"/>
      <c r="G2" s="700"/>
      <c r="H2" s="700"/>
      <c r="I2" s="701"/>
    </row>
    <row r="3" spans="1:9" ht="3.75" customHeight="1">
      <c r="A3" s="702"/>
      <c r="B3" s="703"/>
      <c r="C3" s="703"/>
      <c r="D3" s="703"/>
      <c r="E3" s="703"/>
      <c r="F3" s="703"/>
      <c r="G3" s="703"/>
      <c r="H3" s="703"/>
      <c r="I3" s="697"/>
    </row>
    <row r="4" spans="1:9" ht="15.6">
      <c r="A4" s="704" t="s">
        <v>203</v>
      </c>
      <c r="B4" s="705"/>
      <c r="C4" s="705"/>
      <c r="D4" s="705"/>
      <c r="E4" s="166">
        <f>'1-Présentation'!I7</f>
        <v>2024</v>
      </c>
      <c r="F4" s="167"/>
      <c r="G4" s="167"/>
      <c r="H4" s="167"/>
      <c r="I4" s="168"/>
    </row>
    <row r="5" spans="1:9" ht="3.75" customHeight="1" thickBot="1">
      <c r="A5" s="706"/>
      <c r="B5" s="707"/>
      <c r="C5" s="707"/>
      <c r="D5" s="707"/>
      <c r="E5" s="707"/>
      <c r="F5" s="707"/>
      <c r="G5" s="707"/>
      <c r="H5" s="707"/>
      <c r="I5" s="708"/>
    </row>
    <row r="6" spans="1:9" ht="7.5" customHeight="1" thickTop="1">
      <c r="A6" s="169"/>
      <c r="I6" s="696"/>
    </row>
    <row r="7" spans="1:9" ht="13.5" customHeight="1">
      <c r="A7" s="169"/>
      <c r="D7" s="171" t="s">
        <v>37</v>
      </c>
      <c r="E7" s="172"/>
      <c r="F7" s="173">
        <f>+E4</f>
        <v>2024</v>
      </c>
      <c r="G7" s="173"/>
      <c r="H7" s="173">
        <f>+F7-1</f>
        <v>2023</v>
      </c>
      <c r="I7" s="697"/>
    </row>
    <row r="8" spans="1:9" ht="6" customHeight="1">
      <c r="A8" s="169"/>
      <c r="I8" s="697"/>
    </row>
    <row r="9" spans="1:9">
      <c r="A9" s="169"/>
      <c r="C9" s="174" t="s">
        <v>38</v>
      </c>
      <c r="D9" s="95"/>
      <c r="E9" s="95"/>
      <c r="I9" s="697"/>
    </row>
    <row r="10" spans="1:9" ht="3" customHeight="1" thickBot="1">
      <c r="A10" s="169"/>
      <c r="C10" s="86" t="s">
        <v>39</v>
      </c>
      <c r="I10" s="697"/>
    </row>
    <row r="11" spans="1:9" ht="12.9" customHeight="1" thickTop="1">
      <c r="A11" s="175">
        <v>101</v>
      </c>
      <c r="D11" s="176" t="s">
        <v>40</v>
      </c>
      <c r="F11" s="211"/>
      <c r="H11" s="211"/>
      <c r="I11" s="697"/>
    </row>
    <row r="12" spans="1:9" ht="12.9" customHeight="1">
      <c r="A12" s="177">
        <v>102</v>
      </c>
      <c r="D12" s="9" t="s">
        <v>454</v>
      </c>
      <c r="F12" s="212"/>
      <c r="H12" s="212"/>
      <c r="I12" s="697"/>
    </row>
    <row r="13" spans="1:9" ht="12.9" customHeight="1">
      <c r="A13" s="175">
        <v>103</v>
      </c>
      <c r="D13" s="176" t="s">
        <v>41</v>
      </c>
      <c r="F13" s="213"/>
      <c r="G13" s="178"/>
      <c r="H13" s="213"/>
      <c r="I13" s="697"/>
    </row>
    <row r="14" spans="1:9" ht="12.9" customHeight="1" thickBot="1">
      <c r="A14" s="175">
        <v>104</v>
      </c>
      <c r="D14" s="176" t="s">
        <v>42</v>
      </c>
      <c r="F14" s="214"/>
      <c r="G14" s="179"/>
      <c r="H14" s="214"/>
      <c r="I14" s="697"/>
    </row>
    <row r="15" spans="1:9" ht="3.75" customHeight="1" thickTop="1">
      <c r="A15" s="175"/>
      <c r="D15" s="176"/>
      <c r="F15" s="180"/>
      <c r="G15" s="179"/>
      <c r="H15" s="180"/>
      <c r="I15" s="697"/>
    </row>
    <row r="16" spans="1:9" ht="12.9" customHeight="1">
      <c r="A16" s="175"/>
      <c r="D16" s="176"/>
      <c r="F16" s="225">
        <f>SUM(F11:F14)</f>
        <v>0</v>
      </c>
      <c r="G16" s="179"/>
      <c r="H16" s="225">
        <f>SUM(H11:H14)</f>
        <v>0</v>
      </c>
      <c r="I16" s="697"/>
    </row>
    <row r="17" spans="1:9" ht="4.5" customHeight="1">
      <c r="A17" s="175"/>
      <c r="D17" s="176"/>
      <c r="F17" s="180"/>
      <c r="G17" s="179"/>
      <c r="H17" s="180"/>
      <c r="I17" s="697"/>
    </row>
    <row r="18" spans="1:9" ht="12.9" customHeight="1">
      <c r="A18" s="175">
        <v>105</v>
      </c>
      <c r="D18" s="176" t="s">
        <v>43</v>
      </c>
      <c r="F18" s="215"/>
      <c r="H18" s="215"/>
      <c r="I18" s="697"/>
    </row>
    <row r="19" spans="1:9" ht="12.9" customHeight="1">
      <c r="A19" s="175">
        <v>106</v>
      </c>
      <c r="D19" s="176" t="s">
        <v>44</v>
      </c>
      <c r="F19" s="216"/>
      <c r="G19" s="181"/>
      <c r="H19" s="216"/>
      <c r="I19" s="697"/>
    </row>
    <row r="20" spans="1:9" ht="12.9" customHeight="1">
      <c r="A20" s="175">
        <v>107</v>
      </c>
      <c r="D20" s="176" t="s">
        <v>45</v>
      </c>
      <c r="F20" s="216"/>
      <c r="G20" s="182"/>
      <c r="H20" s="216"/>
      <c r="I20" s="697"/>
    </row>
    <row r="21" spans="1:9" ht="12.9" customHeight="1">
      <c r="A21" s="175">
        <v>108</v>
      </c>
      <c r="D21" s="183" t="s">
        <v>464</v>
      </c>
      <c r="F21" s="11">
        <f>'8-Contribution Diocésaine'!S59</f>
        <v>0</v>
      </c>
      <c r="G21" s="182"/>
      <c r="H21" s="216"/>
      <c r="I21" s="697"/>
    </row>
    <row r="22" spans="1:9" ht="12.9" customHeight="1">
      <c r="A22" s="175">
        <v>109</v>
      </c>
      <c r="D22" s="184" t="s">
        <v>468</v>
      </c>
      <c r="F22" s="217"/>
      <c r="G22" s="185"/>
      <c r="H22" s="217"/>
      <c r="I22" s="697"/>
    </row>
    <row r="23" spans="1:9" ht="3.75" customHeight="1">
      <c r="A23" s="169"/>
      <c r="I23" s="697"/>
    </row>
    <row r="24" spans="1:9" ht="14.25" customHeight="1">
      <c r="A24" s="169"/>
      <c r="F24" s="225">
        <f>SUM(F18:F22)</f>
        <v>0</v>
      </c>
      <c r="H24" s="225">
        <f>SUM(H18:H22)</f>
        <v>0</v>
      </c>
      <c r="I24" s="697"/>
    </row>
    <row r="25" spans="1:9">
      <c r="A25" s="169"/>
      <c r="C25" s="174" t="s">
        <v>46</v>
      </c>
      <c r="D25" s="95"/>
      <c r="E25" s="95"/>
      <c r="I25" s="697"/>
    </row>
    <row r="26" spans="1:9" ht="3" customHeight="1">
      <c r="A26" s="169"/>
      <c r="I26" s="697"/>
    </row>
    <row r="27" spans="1:9" ht="12.9" customHeight="1">
      <c r="A27" s="175">
        <v>151</v>
      </c>
      <c r="D27" s="176" t="s">
        <v>47</v>
      </c>
      <c r="F27" s="218"/>
      <c r="H27" s="218"/>
      <c r="I27" s="697"/>
    </row>
    <row r="28" spans="1:9" ht="12.9" customHeight="1">
      <c r="A28" s="175">
        <v>152</v>
      </c>
      <c r="D28" s="176" t="s">
        <v>48</v>
      </c>
      <c r="F28" s="219"/>
      <c r="G28" s="181"/>
      <c r="H28" s="219"/>
      <c r="I28" s="697"/>
    </row>
    <row r="29" spans="1:9" ht="12.9" customHeight="1">
      <c r="A29" s="175">
        <v>153</v>
      </c>
      <c r="D29" s="176" t="s">
        <v>49</v>
      </c>
      <c r="F29" s="219"/>
      <c r="G29" s="182"/>
      <c r="H29" s="219"/>
      <c r="I29" s="697"/>
    </row>
    <row r="30" spans="1:9" ht="12.9" customHeight="1">
      <c r="A30" s="175">
        <v>154</v>
      </c>
      <c r="D30" s="176" t="s">
        <v>50</v>
      </c>
      <c r="F30" s="217"/>
      <c r="G30" s="185"/>
      <c r="H30" s="217"/>
      <c r="I30" s="697"/>
    </row>
    <row r="31" spans="1:9" ht="5.25" customHeight="1">
      <c r="A31" s="169"/>
      <c r="F31" s="226"/>
      <c r="G31" s="181"/>
      <c r="H31" s="226"/>
      <c r="I31" s="697"/>
    </row>
    <row r="32" spans="1:9" ht="12.75" customHeight="1">
      <c r="A32" s="169"/>
      <c r="F32" s="225">
        <f>SUM(F27:F30)</f>
        <v>0</v>
      </c>
      <c r="G32" s="181"/>
      <c r="H32" s="225">
        <f>SUM(H27:H30)</f>
        <v>0</v>
      </c>
      <c r="I32" s="697"/>
    </row>
    <row r="33" spans="1:14">
      <c r="A33" s="169"/>
      <c r="C33" s="174" t="s">
        <v>209</v>
      </c>
      <c r="I33" s="697"/>
    </row>
    <row r="34" spans="1:14" ht="3" customHeight="1">
      <c r="A34" s="169"/>
      <c r="I34" s="697"/>
    </row>
    <row r="35" spans="1:14" ht="12.9" customHeight="1">
      <c r="A35" s="175">
        <v>171</v>
      </c>
      <c r="D35" s="176" t="s">
        <v>51</v>
      </c>
      <c r="F35" s="218"/>
      <c r="H35" s="218"/>
      <c r="I35" s="697"/>
    </row>
    <row r="36" spans="1:14" ht="12.9" customHeight="1">
      <c r="A36" s="175">
        <v>172</v>
      </c>
      <c r="D36" s="176" t="s">
        <v>52</v>
      </c>
      <c r="F36" s="219"/>
      <c r="H36" s="219"/>
      <c r="I36" s="697"/>
    </row>
    <row r="37" spans="1:14" ht="12.9" customHeight="1">
      <c r="A37" s="175">
        <v>173</v>
      </c>
      <c r="D37" s="176" t="s">
        <v>53</v>
      </c>
      <c r="F37" s="219"/>
      <c r="H37" s="219"/>
      <c r="I37" s="697"/>
    </row>
    <row r="38" spans="1:14" ht="12.9" customHeight="1">
      <c r="A38" s="175">
        <v>174</v>
      </c>
      <c r="D38" s="176" t="s">
        <v>54</v>
      </c>
      <c r="F38" s="219"/>
      <c r="H38" s="219"/>
      <c r="I38" s="697"/>
    </row>
    <row r="39" spans="1:14" ht="12.9" customHeight="1">
      <c r="A39" s="175">
        <v>175</v>
      </c>
      <c r="D39" s="176" t="s">
        <v>204</v>
      </c>
      <c r="F39" s="219"/>
      <c r="H39" s="219"/>
      <c r="I39" s="697"/>
    </row>
    <row r="40" spans="1:14" ht="12.9" customHeight="1">
      <c r="A40" s="175">
        <v>176</v>
      </c>
      <c r="D40" s="176" t="s">
        <v>55</v>
      </c>
      <c r="F40" s="219"/>
      <c r="H40" s="219"/>
      <c r="I40" s="697"/>
    </row>
    <row r="41" spans="1:14" ht="12.9" customHeight="1">
      <c r="A41" s="175">
        <v>177</v>
      </c>
      <c r="D41" s="176" t="s">
        <v>56</v>
      </c>
      <c r="F41" s="219"/>
      <c r="H41" s="219"/>
      <c r="I41" s="697"/>
    </row>
    <row r="42" spans="1:14" ht="12.9" customHeight="1">
      <c r="A42" s="175">
        <v>178</v>
      </c>
      <c r="D42" s="119" t="s">
        <v>455</v>
      </c>
      <c r="F42" s="12">
        <f>-('10-Suivi dons dédiés'!$J$51)</f>
        <v>0</v>
      </c>
      <c r="H42" s="18"/>
      <c r="I42" s="697"/>
      <c r="N42" s="97"/>
    </row>
    <row r="43" spans="1:14" ht="12.9" customHeight="1">
      <c r="A43" s="175">
        <v>179</v>
      </c>
      <c r="D43" s="176" t="s">
        <v>57</v>
      </c>
      <c r="F43" s="219"/>
      <c r="H43" s="219"/>
      <c r="I43" s="697"/>
    </row>
    <row r="44" spans="1:14" ht="12.9" customHeight="1">
      <c r="A44" s="175">
        <v>189</v>
      </c>
      <c r="D44" s="188" t="s">
        <v>205</v>
      </c>
      <c r="E44" s="189"/>
      <c r="F44" s="217"/>
      <c r="H44" s="217"/>
      <c r="I44" s="697"/>
    </row>
    <row r="45" spans="1:14" ht="4.5" customHeight="1">
      <c r="A45" s="169"/>
      <c r="I45" s="697"/>
    </row>
    <row r="46" spans="1:14" ht="14.25" customHeight="1">
      <c r="A46" s="169"/>
      <c r="F46" s="225">
        <f>SUM(F35:F44)</f>
        <v>0</v>
      </c>
      <c r="G46" s="181"/>
      <c r="H46" s="225">
        <f>SUM(H35:H44)</f>
        <v>0</v>
      </c>
      <c r="I46" s="697"/>
    </row>
    <row r="47" spans="1:14" ht="6" customHeight="1">
      <c r="A47" s="169"/>
      <c r="H47" s="190"/>
      <c r="I47" s="697"/>
    </row>
    <row r="48" spans="1:14" ht="16.2" thickBot="1">
      <c r="A48" s="169"/>
      <c r="C48" s="95" t="s">
        <v>58</v>
      </c>
      <c r="D48" s="171"/>
      <c r="E48" s="172"/>
      <c r="F48" s="191">
        <f>+F16+F24+F32+F46</f>
        <v>0</v>
      </c>
      <c r="H48" s="191">
        <f>+H16+H24+H32+H46</f>
        <v>0</v>
      </c>
      <c r="I48" s="697"/>
    </row>
    <row r="49" spans="1:12" ht="6" customHeight="1" thickTop="1">
      <c r="A49" s="169"/>
      <c r="I49" s="697"/>
    </row>
    <row r="50" spans="1:12" ht="13.8">
      <c r="A50" s="169"/>
      <c r="D50" s="171" t="s">
        <v>59</v>
      </c>
      <c r="I50" s="697"/>
    </row>
    <row r="51" spans="1:12" ht="6" customHeight="1">
      <c r="A51" s="169"/>
      <c r="I51" s="697"/>
    </row>
    <row r="52" spans="1:12">
      <c r="A52" s="169"/>
      <c r="C52" s="174" t="s">
        <v>60</v>
      </c>
      <c r="I52" s="697"/>
    </row>
    <row r="53" spans="1:12" ht="3" customHeight="1">
      <c r="A53" s="169"/>
      <c r="I53" s="697"/>
    </row>
    <row r="54" spans="1:12" ht="12.9" customHeight="1">
      <c r="A54" s="175">
        <v>201</v>
      </c>
      <c r="D54" s="176" t="s">
        <v>177</v>
      </c>
      <c r="F54" s="218"/>
      <c r="G54" s="192"/>
      <c r="H54" s="218"/>
      <c r="I54" s="697"/>
    </row>
    <row r="55" spans="1:12" ht="12.9" customHeight="1">
      <c r="A55" s="175">
        <v>202</v>
      </c>
      <c r="D55" s="176" t="s">
        <v>178</v>
      </c>
      <c r="F55" s="219"/>
      <c r="G55" s="192"/>
      <c r="H55" s="219"/>
      <c r="I55" s="697"/>
    </row>
    <row r="56" spans="1:12" ht="12.9" customHeight="1">
      <c r="A56" s="175">
        <v>203</v>
      </c>
      <c r="D56" s="174" t="s">
        <v>477</v>
      </c>
      <c r="F56" s="219"/>
      <c r="G56" s="193"/>
      <c r="H56" s="219"/>
      <c r="I56" s="697"/>
    </row>
    <row r="57" spans="1:12" ht="12.9" customHeight="1">
      <c r="A57" s="175">
        <v>204</v>
      </c>
      <c r="D57" s="183" t="s">
        <v>463</v>
      </c>
      <c r="F57" s="12">
        <f>'8-Contribution Diocésaine'!S57</f>
        <v>0</v>
      </c>
      <c r="G57" s="193"/>
      <c r="H57" s="219"/>
      <c r="I57" s="697"/>
      <c r="L57" s="194"/>
    </row>
    <row r="58" spans="1:12" ht="12.9" customHeight="1">
      <c r="A58" s="175">
        <v>205</v>
      </c>
      <c r="D58" s="183" t="s">
        <v>462</v>
      </c>
      <c r="F58" s="219"/>
      <c r="G58" s="193"/>
      <c r="H58" s="219"/>
      <c r="I58" s="697"/>
    </row>
    <row r="59" spans="1:12" ht="12.9" customHeight="1">
      <c r="A59" s="175">
        <v>206</v>
      </c>
      <c r="D59" s="176" t="s">
        <v>61</v>
      </c>
      <c r="F59" s="219"/>
      <c r="G59" s="193"/>
      <c r="H59" s="219"/>
      <c r="I59" s="697"/>
    </row>
    <row r="60" spans="1:12" ht="12.9" customHeight="1">
      <c r="A60" s="175">
        <v>207</v>
      </c>
      <c r="D60" s="176" t="s">
        <v>62</v>
      </c>
      <c r="F60" s="219"/>
      <c r="G60" s="193"/>
      <c r="H60" s="219"/>
      <c r="I60" s="697"/>
    </row>
    <row r="61" spans="1:12" ht="12.9" customHeight="1">
      <c r="A61" s="175">
        <v>208</v>
      </c>
      <c r="D61" s="195" t="s">
        <v>278</v>
      </c>
      <c r="F61" s="217"/>
      <c r="G61" s="192"/>
      <c r="H61" s="217"/>
      <c r="I61" s="697"/>
    </row>
    <row r="62" spans="1:12" ht="3" customHeight="1">
      <c r="A62" s="169"/>
      <c r="F62" s="196"/>
      <c r="G62" s="197"/>
      <c r="H62" s="196"/>
      <c r="I62" s="697"/>
    </row>
    <row r="63" spans="1:12" ht="14.25" customHeight="1">
      <c r="A63" s="169"/>
      <c r="F63" s="225">
        <f>SUM(F54:F61)</f>
        <v>0</v>
      </c>
      <c r="G63" s="197"/>
      <c r="H63" s="225">
        <f>SUM(H54:H61)</f>
        <v>0</v>
      </c>
      <c r="I63" s="697"/>
    </row>
    <row r="64" spans="1:12">
      <c r="A64" s="169"/>
      <c r="C64" s="174" t="s">
        <v>63</v>
      </c>
      <c r="D64" s="95"/>
      <c r="E64" s="95"/>
      <c r="I64" s="697"/>
    </row>
    <row r="65" spans="1:14" ht="3" customHeight="1">
      <c r="A65" s="169"/>
      <c r="I65" s="697"/>
    </row>
    <row r="66" spans="1:14" ht="12.9" customHeight="1">
      <c r="A66" s="175">
        <v>211</v>
      </c>
      <c r="D66" s="176" t="s">
        <v>64</v>
      </c>
      <c r="F66" s="220"/>
      <c r="G66" s="180"/>
      <c r="H66" s="218"/>
      <c r="I66" s="697"/>
    </row>
    <row r="67" spans="1:14" ht="12.9" customHeight="1">
      <c r="A67" s="175">
        <v>212</v>
      </c>
      <c r="D67" s="176" t="s">
        <v>179</v>
      </c>
      <c r="F67" s="221"/>
      <c r="G67" s="180"/>
      <c r="H67" s="219"/>
      <c r="I67" s="697"/>
    </row>
    <row r="68" spans="1:14" ht="12.9" customHeight="1">
      <c r="A68" s="175">
        <v>213</v>
      </c>
      <c r="D68" s="176" t="s">
        <v>65</v>
      </c>
      <c r="F68" s="222"/>
      <c r="G68" s="198"/>
      <c r="H68" s="217"/>
      <c r="I68" s="697"/>
    </row>
    <row r="69" spans="1:14" ht="6" customHeight="1">
      <c r="A69" s="169"/>
      <c r="I69" s="697"/>
    </row>
    <row r="70" spans="1:14" ht="15" customHeight="1">
      <c r="A70" s="169"/>
      <c r="F70" s="225">
        <f>SUM(F66:F68)</f>
        <v>0</v>
      </c>
      <c r="H70" s="225">
        <f>SUM(H66:H68)</f>
        <v>0</v>
      </c>
      <c r="I70" s="697"/>
    </row>
    <row r="71" spans="1:14" ht="15.6">
      <c r="A71" s="169"/>
      <c r="D71" s="171" t="s">
        <v>66</v>
      </c>
      <c r="E71" s="172"/>
      <c r="I71" s="697"/>
    </row>
    <row r="72" spans="1:14" ht="2.25" customHeight="1">
      <c r="A72" s="169"/>
      <c r="I72" s="697"/>
    </row>
    <row r="73" spans="1:14" ht="12.9" customHeight="1">
      <c r="A73" s="175">
        <v>290</v>
      </c>
      <c r="C73" s="176"/>
      <c r="D73" s="176" t="s">
        <v>206</v>
      </c>
      <c r="F73" s="199">
        <f>H77-H74+F42</f>
        <v>0</v>
      </c>
      <c r="G73" s="193"/>
      <c r="H73" s="218"/>
      <c r="I73" s="697"/>
      <c r="M73" s="97"/>
    </row>
    <row r="74" spans="1:14" ht="12.9" customHeight="1">
      <c r="A74" s="175">
        <v>292</v>
      </c>
      <c r="C74" s="183"/>
      <c r="D74" s="119" t="s">
        <v>456</v>
      </c>
      <c r="F74" s="200">
        <f>'10-Suivi dons dédiés'!$J$55</f>
        <v>0</v>
      </c>
      <c r="G74" s="193"/>
      <c r="H74" s="186"/>
      <c r="I74" s="697"/>
      <c r="N74" s="97"/>
    </row>
    <row r="75" spans="1:14" ht="12.9" customHeight="1">
      <c r="A75" s="175">
        <v>299</v>
      </c>
      <c r="C75" s="176"/>
      <c r="D75" s="183" t="s">
        <v>207</v>
      </c>
      <c r="F75" s="201">
        <f>+'5-REVENUS'!H59-'6-DÉPENSES'!G84</f>
        <v>0</v>
      </c>
      <c r="G75" s="202"/>
      <c r="H75" s="201">
        <f>+'5-REVENUS'!J59-'6-DÉPENSES'!I84</f>
        <v>0</v>
      </c>
      <c r="I75" s="697"/>
    </row>
    <row r="76" spans="1:14" ht="12.9" customHeight="1">
      <c r="A76" s="169"/>
      <c r="F76" s="86"/>
      <c r="G76" s="86"/>
      <c r="H76" s="86"/>
      <c r="I76" s="697"/>
      <c r="M76" s="203"/>
    </row>
    <row r="77" spans="1:14" ht="15.9" customHeight="1">
      <c r="A77" s="169"/>
      <c r="C77" s="86" t="s">
        <v>208</v>
      </c>
      <c r="E77" s="204">
        <f>'1-Présentation'!I7</f>
        <v>2024</v>
      </c>
      <c r="F77" s="223">
        <f>+F73+F74+F75</f>
        <v>0</v>
      </c>
      <c r="G77" s="95"/>
      <c r="H77" s="224">
        <f>+H73+H74+H75</f>
        <v>0</v>
      </c>
      <c r="I77" s="697"/>
    </row>
    <row r="78" spans="1:14" ht="6" customHeight="1">
      <c r="A78" s="169"/>
      <c r="F78" s="187"/>
      <c r="G78" s="187"/>
      <c r="H78" s="205"/>
      <c r="I78" s="697"/>
    </row>
    <row r="79" spans="1:14" ht="6" customHeight="1">
      <c r="A79" s="169"/>
      <c r="H79" s="190"/>
      <c r="I79" s="697"/>
    </row>
    <row r="80" spans="1:14" ht="20.100000000000001" customHeight="1" thickBot="1">
      <c r="A80" s="169"/>
      <c r="C80" s="95" t="s">
        <v>67</v>
      </c>
      <c r="D80" s="95"/>
      <c r="E80" s="95"/>
      <c r="F80" s="191">
        <f>F77+F70+F63</f>
        <v>0</v>
      </c>
      <c r="G80" s="95"/>
      <c r="H80" s="191">
        <f>H77+H70+H63</f>
        <v>0</v>
      </c>
      <c r="I80" s="697"/>
    </row>
    <row r="81" spans="1:9" ht="7.5" customHeight="1" thickTop="1" thickBot="1">
      <c r="A81" s="206"/>
      <c r="B81" s="207"/>
      <c r="C81" s="207"/>
      <c r="D81" s="207"/>
      <c r="E81" s="207"/>
      <c r="F81" s="208"/>
      <c r="G81" s="208"/>
      <c r="H81" s="209"/>
      <c r="I81" s="698"/>
    </row>
  </sheetData>
  <sheetProtection algorithmName="SHA-512" hashValue="+54lNVCJ24ehOZqlrgv3cQW2h9nEbJVvHNpXlzfJ/yDm9QMCxAS8/d6AqUHOuNrGm5SwX/xUHjr5r7oofeIdpw==" saltValue="UMSyxRuWVYJBVSTSh4zHlg==" spinCount="100000" sheet="1" objects="1" scenarios="1" selectLockedCells="1"/>
  <mergeCells count="6">
    <mergeCell ref="A1:I1"/>
    <mergeCell ref="I6:I81"/>
    <mergeCell ref="A2:I2"/>
    <mergeCell ref="A3:I3"/>
    <mergeCell ref="A4:D4"/>
    <mergeCell ref="A5:I5"/>
  </mergeCells>
  <phoneticPr fontId="3" type="noConversion"/>
  <printOptions horizontalCentered="1" verticalCentered="1"/>
  <pageMargins left="0.59055118110236227" right="0.51181102362204722" top="0.39370078740157483" bottom="0.39370078740157483" header="0.31496062992125984" footer="0.27559055118110237"/>
  <pageSetup paperSize="9" scale="89" orientation="portrait" r:id="rId1"/>
  <headerFooter alignWithMargins="0">
    <oddFooter>&amp;C
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A1:O60"/>
  <sheetViews>
    <sheetView zoomScaleNormal="100" zoomScaleSheetLayoutView="100" workbookViewId="0">
      <selection activeCell="J9" sqref="J9"/>
    </sheetView>
  </sheetViews>
  <sheetFormatPr baseColWidth="10" defaultColWidth="9.109375" defaultRowHeight="13.2"/>
  <cols>
    <col min="1" max="1" width="6.6640625" style="267" customWidth="1"/>
    <col min="2" max="2" width="0.88671875" style="227" customWidth="1"/>
    <col min="3" max="3" width="1.6640625" style="227" customWidth="1"/>
    <col min="4" max="4" width="5.6640625" style="227" customWidth="1"/>
    <col min="5" max="5" width="47.109375" style="227" customWidth="1"/>
    <col min="6" max="6" width="8.6640625" style="227" customWidth="1"/>
    <col min="7" max="7" width="4" style="227" customWidth="1"/>
    <col min="8" max="8" width="14.6640625" style="237" bestFit="1" customWidth="1"/>
    <col min="9" max="9" width="1.33203125" style="237" customWidth="1"/>
    <col min="10" max="10" width="15.88671875" style="227" customWidth="1"/>
    <col min="11" max="11" width="1.33203125" style="227" customWidth="1"/>
    <col min="12" max="16384" width="9.109375" style="227"/>
  </cols>
  <sheetData>
    <row r="1" spans="1:11" ht="18" customHeight="1">
      <c r="A1" s="709" t="s">
        <v>202</v>
      </c>
      <c r="B1" s="709"/>
      <c r="C1" s="709"/>
      <c r="D1" s="709"/>
      <c r="E1" s="709"/>
      <c r="F1" s="709"/>
      <c r="G1" s="709"/>
      <c r="H1" s="709"/>
      <c r="I1" s="709"/>
      <c r="J1" s="709"/>
      <c r="K1" s="709"/>
    </row>
    <row r="2" spans="1:11" ht="21" customHeight="1" thickBot="1">
      <c r="A2" s="700">
        <f>'1-Présentation'!A4:L4</f>
        <v>0</v>
      </c>
      <c r="B2" s="700"/>
      <c r="C2" s="700"/>
      <c r="D2" s="700"/>
      <c r="E2" s="700"/>
      <c r="F2" s="700"/>
      <c r="G2" s="700"/>
      <c r="H2" s="700"/>
      <c r="I2" s="700"/>
      <c r="J2" s="700"/>
      <c r="K2" s="700"/>
    </row>
    <row r="3" spans="1:11" ht="21" customHeight="1">
      <c r="A3" s="638" t="s">
        <v>211</v>
      </c>
      <c r="B3" s="639"/>
      <c r="C3" s="639"/>
      <c r="D3" s="639"/>
      <c r="E3" s="639"/>
      <c r="F3" s="639"/>
      <c r="G3" s="639"/>
      <c r="H3" s="639"/>
      <c r="I3" s="639"/>
      <c r="J3" s="639"/>
      <c r="K3" s="228"/>
    </row>
    <row r="4" spans="1:11" ht="18" customHeight="1" thickBot="1">
      <c r="A4" s="715" t="s">
        <v>210</v>
      </c>
      <c r="B4" s="716"/>
      <c r="C4" s="716"/>
      <c r="D4" s="716"/>
      <c r="E4" s="716"/>
      <c r="F4" s="229">
        <f>'1-Présentation'!I7</f>
        <v>2024</v>
      </c>
      <c r="G4" s="717"/>
      <c r="H4" s="716"/>
      <c r="I4" s="716"/>
      <c r="J4" s="716"/>
      <c r="K4" s="718"/>
    </row>
    <row r="5" spans="1:11" ht="16.5" customHeight="1" thickTop="1">
      <c r="A5" s="230"/>
      <c r="B5" s="231"/>
      <c r="C5" s="231"/>
      <c r="D5" s="231"/>
      <c r="E5" s="231"/>
      <c r="F5" s="231"/>
      <c r="G5" s="231"/>
      <c r="H5" s="232">
        <f>+F4</f>
        <v>2024</v>
      </c>
      <c r="I5" s="233"/>
      <c r="J5" s="232">
        <f>+H5-1</f>
        <v>2023</v>
      </c>
      <c r="K5" s="712"/>
    </row>
    <row r="6" spans="1:11" ht="15" customHeight="1">
      <c r="A6" s="234"/>
      <c r="B6" s="235"/>
      <c r="C6" s="71" t="s">
        <v>68</v>
      </c>
      <c r="H6" s="236"/>
      <c r="K6" s="713"/>
    </row>
    <row r="7" spans="1:11" ht="15" customHeight="1">
      <c r="A7" s="234">
        <v>401</v>
      </c>
      <c r="B7" s="235"/>
      <c r="D7" s="227" t="s">
        <v>69</v>
      </c>
      <c r="H7" s="268"/>
      <c r="I7" s="238"/>
      <c r="J7" s="268"/>
      <c r="K7" s="713"/>
    </row>
    <row r="8" spans="1:11" ht="15" customHeight="1">
      <c r="A8" s="234">
        <v>402</v>
      </c>
      <c r="B8" s="235"/>
      <c r="D8" s="227" t="s">
        <v>70</v>
      </c>
      <c r="H8" s="269"/>
      <c r="I8" s="238"/>
      <c r="J8" s="269"/>
      <c r="K8" s="713"/>
    </row>
    <row r="9" spans="1:11" ht="15" customHeight="1">
      <c r="A9" s="234">
        <v>403</v>
      </c>
      <c r="B9" s="235"/>
      <c r="D9" s="227" t="s">
        <v>71</v>
      </c>
      <c r="H9" s="269"/>
      <c r="I9" s="238"/>
      <c r="J9" s="269"/>
      <c r="K9" s="713"/>
    </row>
    <row r="10" spans="1:11" ht="15" customHeight="1">
      <c r="A10" s="234">
        <v>404</v>
      </c>
      <c r="B10" s="235"/>
      <c r="D10" s="227" t="s">
        <v>395</v>
      </c>
      <c r="H10" s="269"/>
      <c r="I10" s="238"/>
      <c r="J10" s="269"/>
      <c r="K10" s="713"/>
    </row>
    <row r="11" spans="1:11" ht="15" customHeight="1">
      <c r="A11" s="234">
        <v>406</v>
      </c>
      <c r="B11" s="235"/>
      <c r="D11" s="227" t="s">
        <v>72</v>
      </c>
      <c r="H11" s="269"/>
      <c r="I11" s="238"/>
      <c r="J11" s="269"/>
      <c r="K11" s="713"/>
    </row>
    <row r="12" spans="1:11" ht="15" customHeight="1">
      <c r="A12" s="234">
        <v>407</v>
      </c>
      <c r="B12" s="235"/>
      <c r="D12" s="227" t="s">
        <v>73</v>
      </c>
      <c r="H12" s="269"/>
      <c r="I12" s="238"/>
      <c r="J12" s="269"/>
      <c r="K12" s="713"/>
    </row>
    <row r="13" spans="1:11" ht="15" customHeight="1">
      <c r="A13" s="234">
        <v>408</v>
      </c>
      <c r="B13" s="235"/>
      <c r="D13" s="227" t="s">
        <v>74</v>
      </c>
      <c r="H13" s="269"/>
      <c r="I13" s="238"/>
      <c r="J13" s="269"/>
      <c r="K13" s="713"/>
    </row>
    <row r="14" spans="1:11" ht="15" customHeight="1">
      <c r="A14" s="234">
        <v>409</v>
      </c>
      <c r="B14" s="235"/>
      <c r="D14" s="227" t="s">
        <v>75</v>
      </c>
      <c r="H14" s="269"/>
      <c r="I14" s="238"/>
      <c r="J14" s="269"/>
      <c r="K14" s="713"/>
    </row>
    <row r="15" spans="1:11" ht="15" customHeight="1">
      <c r="A15" s="234"/>
      <c r="B15" s="235"/>
      <c r="D15" s="227" t="s">
        <v>76</v>
      </c>
      <c r="H15" s="17"/>
      <c r="I15" s="238"/>
      <c r="J15" s="17"/>
      <c r="K15" s="713"/>
    </row>
    <row r="16" spans="1:11" ht="15" customHeight="1">
      <c r="A16" s="234">
        <v>410</v>
      </c>
      <c r="B16" s="235"/>
      <c r="D16" s="227" t="s">
        <v>77</v>
      </c>
      <c r="E16" s="227" t="s">
        <v>78</v>
      </c>
      <c r="H16" s="269"/>
      <c r="I16" s="238"/>
      <c r="J16" s="269"/>
      <c r="K16" s="713"/>
    </row>
    <row r="17" spans="1:11" ht="15" customHeight="1">
      <c r="A17" s="234">
        <v>411</v>
      </c>
      <c r="B17" s="235"/>
      <c r="D17" s="227" t="s">
        <v>79</v>
      </c>
      <c r="E17" s="227" t="s">
        <v>80</v>
      </c>
      <c r="H17" s="269"/>
      <c r="I17" s="238"/>
      <c r="J17" s="269"/>
      <c r="K17" s="713"/>
    </row>
    <row r="18" spans="1:11" ht="15" customHeight="1">
      <c r="A18" s="234">
        <v>412</v>
      </c>
      <c r="B18" s="235"/>
      <c r="D18" s="227" t="s">
        <v>81</v>
      </c>
      <c r="E18" s="227" t="s">
        <v>82</v>
      </c>
      <c r="H18" s="269"/>
      <c r="I18" s="238"/>
      <c r="J18" s="269"/>
      <c r="K18" s="713"/>
    </row>
    <row r="19" spans="1:11" ht="15" customHeight="1">
      <c r="A19" s="234">
        <v>413</v>
      </c>
      <c r="B19" s="235"/>
      <c r="D19" s="227" t="s">
        <v>83</v>
      </c>
      <c r="E19" s="227" t="s">
        <v>84</v>
      </c>
      <c r="H19" s="269"/>
      <c r="I19" s="238"/>
      <c r="J19" s="269"/>
      <c r="K19" s="713"/>
    </row>
    <row r="20" spans="1:11" ht="15" customHeight="1">
      <c r="A20" s="234">
        <v>414</v>
      </c>
      <c r="B20" s="235"/>
      <c r="D20" s="227" t="s">
        <v>85</v>
      </c>
      <c r="E20" s="227" t="s">
        <v>86</v>
      </c>
      <c r="H20" s="269"/>
      <c r="I20" s="238"/>
      <c r="J20" s="269"/>
      <c r="K20" s="713"/>
    </row>
    <row r="21" spans="1:11" ht="15" customHeight="1">
      <c r="A21" s="234">
        <v>415</v>
      </c>
      <c r="B21" s="235"/>
      <c r="D21" s="227" t="s">
        <v>87</v>
      </c>
      <c r="H21" s="270"/>
      <c r="I21" s="239"/>
      <c r="J21" s="270"/>
      <c r="K21" s="713"/>
    </row>
    <row r="22" spans="1:11" ht="3" customHeight="1">
      <c r="A22" s="234"/>
      <c r="B22" s="235"/>
      <c r="H22" s="240"/>
      <c r="J22" s="240"/>
      <c r="K22" s="713"/>
    </row>
    <row r="23" spans="1:11" ht="12.75" customHeight="1">
      <c r="A23" s="234"/>
      <c r="B23" s="235"/>
      <c r="H23" s="225">
        <f>SUM(H7:H14,H16:H21)</f>
        <v>0</v>
      </c>
      <c r="J23" s="225">
        <f>SUM(J7:J14,J16:J21)</f>
        <v>0</v>
      </c>
      <c r="K23" s="713"/>
    </row>
    <row r="24" spans="1:11" ht="15" customHeight="1">
      <c r="A24" s="234"/>
      <c r="B24" s="235"/>
      <c r="C24" s="71" t="s">
        <v>88</v>
      </c>
      <c r="H24" s="236"/>
      <c r="K24" s="713"/>
    </row>
    <row r="25" spans="1:11" ht="15" customHeight="1">
      <c r="A25" s="234">
        <v>421</v>
      </c>
      <c r="B25" s="235"/>
      <c r="D25" s="227" t="s">
        <v>89</v>
      </c>
      <c r="H25" s="268"/>
      <c r="I25" s="241"/>
      <c r="J25" s="268"/>
      <c r="K25" s="713"/>
    </row>
    <row r="26" spans="1:11" ht="15" customHeight="1">
      <c r="A26" s="234">
        <v>422</v>
      </c>
      <c r="B26" s="235"/>
      <c r="D26" s="227" t="s">
        <v>90</v>
      </c>
      <c r="H26" s="269"/>
      <c r="I26" s="241"/>
      <c r="J26" s="269"/>
      <c r="K26" s="713"/>
    </row>
    <row r="27" spans="1:11" ht="15" customHeight="1">
      <c r="A27" s="234">
        <v>423</v>
      </c>
      <c r="B27" s="235"/>
      <c r="D27" s="227" t="s">
        <v>91</v>
      </c>
      <c r="H27" s="270"/>
      <c r="I27" s="242"/>
      <c r="J27" s="270"/>
      <c r="K27" s="713"/>
    </row>
    <row r="28" spans="1:11" ht="2.25" customHeight="1">
      <c r="A28" s="234"/>
      <c r="B28" s="235"/>
      <c r="H28" s="243"/>
      <c r="I28" s="244"/>
      <c r="J28" s="243"/>
      <c r="K28" s="713"/>
    </row>
    <row r="29" spans="1:11" ht="12.75" customHeight="1">
      <c r="A29" s="234"/>
      <c r="B29" s="235"/>
      <c r="H29" s="225">
        <f>SUM(H25:H27)</f>
        <v>0</v>
      </c>
      <c r="J29" s="225">
        <f>SUM(J25:J27)</f>
        <v>0</v>
      </c>
      <c r="K29" s="713"/>
    </row>
    <row r="30" spans="1:11" ht="15" customHeight="1">
      <c r="A30" s="234"/>
      <c r="B30" s="235"/>
      <c r="C30" s="71" t="s">
        <v>446</v>
      </c>
      <c r="H30" s="236"/>
      <c r="K30" s="713"/>
    </row>
    <row r="31" spans="1:11" ht="15" customHeight="1">
      <c r="A31" s="234">
        <v>431</v>
      </c>
      <c r="B31" s="235"/>
      <c r="D31" s="227" t="s">
        <v>92</v>
      </c>
      <c r="H31" s="268"/>
      <c r="I31" s="241"/>
      <c r="J31" s="268"/>
      <c r="K31" s="713"/>
    </row>
    <row r="32" spans="1:11" ht="15" customHeight="1">
      <c r="A32" s="234">
        <v>432</v>
      </c>
      <c r="B32" s="235"/>
      <c r="D32" s="227" t="s">
        <v>93</v>
      </c>
      <c r="H32" s="269"/>
      <c r="I32" s="241"/>
      <c r="J32" s="269"/>
      <c r="K32" s="713"/>
    </row>
    <row r="33" spans="1:15" ht="15" customHeight="1">
      <c r="A33" s="234">
        <v>433</v>
      </c>
      <c r="B33" s="235"/>
      <c r="D33" s="227" t="s">
        <v>94</v>
      </c>
      <c r="H33" s="269"/>
      <c r="I33" s="241"/>
      <c r="J33" s="269"/>
      <c r="K33" s="713"/>
    </row>
    <row r="34" spans="1:15" ht="15" customHeight="1">
      <c r="A34" s="234">
        <v>434</v>
      </c>
      <c r="B34" s="235"/>
      <c r="D34" s="113" t="s">
        <v>480</v>
      </c>
      <c r="E34" s="245"/>
      <c r="H34" s="270"/>
      <c r="I34" s="239"/>
      <c r="J34" s="270"/>
      <c r="K34" s="713"/>
    </row>
    <row r="35" spans="1:15" ht="3" customHeight="1">
      <c r="A35" s="234"/>
      <c r="B35" s="235"/>
      <c r="H35" s="240"/>
      <c r="J35" s="240"/>
      <c r="K35" s="713"/>
    </row>
    <row r="36" spans="1:15" ht="13.5" customHeight="1">
      <c r="A36" s="234"/>
      <c r="B36" s="235"/>
      <c r="H36" s="225">
        <f>SUM(H31:H34)</f>
        <v>0</v>
      </c>
      <c r="J36" s="225">
        <f>SUM(J31:J34)</f>
        <v>0</v>
      </c>
      <c r="K36" s="713"/>
    </row>
    <row r="37" spans="1:15" ht="15" customHeight="1">
      <c r="A37" s="234"/>
      <c r="B37" s="235"/>
      <c r="C37" s="71" t="s">
        <v>95</v>
      </c>
      <c r="H37" s="246"/>
      <c r="I37" s="227"/>
      <c r="J37" s="246"/>
      <c r="K37" s="713"/>
    </row>
    <row r="38" spans="1:15" ht="15" customHeight="1">
      <c r="A38" s="234">
        <v>441</v>
      </c>
      <c r="B38" s="235"/>
      <c r="C38" s="71"/>
      <c r="D38" s="227" t="s">
        <v>97</v>
      </c>
      <c r="H38" s="220"/>
      <c r="I38" s="247"/>
      <c r="J38" s="220"/>
      <c r="K38" s="713"/>
      <c r="M38" s="248"/>
    </row>
    <row r="39" spans="1:15" ht="15" customHeight="1">
      <c r="A39" s="234">
        <v>442</v>
      </c>
      <c r="B39" s="235"/>
      <c r="C39" s="71"/>
      <c r="D39" s="227" t="s">
        <v>394</v>
      </c>
      <c r="H39" s="217"/>
      <c r="I39" s="249">
        <f>SUM(H38:H39)</f>
        <v>0</v>
      </c>
      <c r="J39" s="217"/>
      <c r="K39" s="713"/>
    </row>
    <row r="40" spans="1:15" ht="3" customHeight="1">
      <c r="A40" s="234"/>
      <c r="B40" s="235"/>
      <c r="C40" s="227" t="s">
        <v>96</v>
      </c>
      <c r="H40" s="176"/>
      <c r="I40" s="250"/>
      <c r="J40" s="176"/>
      <c r="K40" s="713"/>
    </row>
    <row r="41" spans="1:15" ht="13.5" customHeight="1">
      <c r="A41" s="234"/>
      <c r="B41" s="235"/>
      <c r="H41" s="225">
        <f>SUM(H38:H39)</f>
        <v>0</v>
      </c>
      <c r="I41" s="170"/>
      <c r="J41" s="225">
        <f>SUM(J38:J39)</f>
        <v>0</v>
      </c>
      <c r="K41" s="713"/>
    </row>
    <row r="42" spans="1:15" ht="15" customHeight="1">
      <c r="A42" s="234"/>
      <c r="B42" s="235"/>
      <c r="C42" s="71" t="s">
        <v>98</v>
      </c>
      <c r="K42" s="713"/>
    </row>
    <row r="43" spans="1:15" ht="15" customHeight="1">
      <c r="A43" s="234">
        <v>451</v>
      </c>
      <c r="B43" s="235"/>
      <c r="D43" s="113" t="s">
        <v>482</v>
      </c>
      <c r="H43" s="268"/>
      <c r="J43" s="268"/>
      <c r="K43" s="713"/>
    </row>
    <row r="44" spans="1:15" ht="15" customHeight="1">
      <c r="A44" s="234">
        <v>454</v>
      </c>
      <c r="B44" s="235"/>
      <c r="D44" s="227" t="s">
        <v>197</v>
      </c>
      <c r="H44" s="270"/>
      <c r="J44" s="269"/>
      <c r="K44" s="713"/>
    </row>
    <row r="45" spans="1:15" ht="15" customHeight="1">
      <c r="A45" s="234">
        <v>459</v>
      </c>
      <c r="B45" s="235"/>
      <c r="D45" s="6" t="s">
        <v>483</v>
      </c>
      <c r="E45" s="7"/>
      <c r="H45" s="272">
        <f>-('10-Suivi dons dédiés'!$J$29)</f>
        <v>0</v>
      </c>
      <c r="J45" s="269"/>
      <c r="K45" s="713"/>
      <c r="O45" s="113"/>
    </row>
    <row r="46" spans="1:15" ht="15" customHeight="1">
      <c r="A46" s="234">
        <v>460</v>
      </c>
      <c r="B46" s="235"/>
      <c r="D46" s="113" t="s">
        <v>479</v>
      </c>
      <c r="H46" s="268"/>
      <c r="J46" s="269"/>
      <c r="K46" s="713"/>
    </row>
    <row r="47" spans="1:15" ht="15" customHeight="1">
      <c r="A47" s="234">
        <v>461</v>
      </c>
      <c r="B47" s="235"/>
      <c r="D47" s="227" t="s">
        <v>169</v>
      </c>
      <c r="H47" s="269"/>
      <c r="J47" s="269"/>
      <c r="K47" s="713"/>
    </row>
    <row r="48" spans="1:15" ht="15" customHeight="1">
      <c r="A48" s="234">
        <v>462</v>
      </c>
      <c r="B48" s="235"/>
      <c r="D48" s="227" t="s">
        <v>99</v>
      </c>
      <c r="H48" s="269"/>
      <c r="J48" s="269"/>
      <c r="K48" s="713"/>
    </row>
    <row r="49" spans="1:11" ht="15" customHeight="1">
      <c r="A49" s="234"/>
      <c r="B49" s="235"/>
      <c r="D49" s="710" t="s">
        <v>292</v>
      </c>
      <c r="E49" s="711"/>
      <c r="H49" s="271"/>
      <c r="J49" s="271"/>
      <c r="K49" s="713"/>
    </row>
    <row r="50" spans="1:11" ht="15" customHeight="1">
      <c r="A50" s="234">
        <v>463</v>
      </c>
      <c r="B50" s="235"/>
      <c r="D50" s="134" t="s">
        <v>447</v>
      </c>
      <c r="E50" s="251"/>
      <c r="H50" s="269"/>
      <c r="I50" s="241"/>
      <c r="J50" s="269"/>
      <c r="K50" s="713"/>
    </row>
    <row r="51" spans="1:11" ht="15" customHeight="1">
      <c r="A51" s="234">
        <v>464</v>
      </c>
      <c r="B51" s="235"/>
      <c r="D51" s="113" t="s">
        <v>484</v>
      </c>
      <c r="H51" s="269"/>
      <c r="I51" s="241"/>
      <c r="J51" s="269"/>
      <c r="K51" s="713"/>
    </row>
    <row r="52" spans="1:11" ht="15" customHeight="1">
      <c r="A52" s="234">
        <v>465</v>
      </c>
      <c r="B52" s="235"/>
      <c r="D52" s="113" t="s">
        <v>170</v>
      </c>
      <c r="H52" s="269"/>
      <c r="I52" s="241"/>
      <c r="J52" s="269"/>
      <c r="K52" s="713"/>
    </row>
    <row r="53" spans="1:11" ht="15" customHeight="1">
      <c r="A53" s="234">
        <v>466</v>
      </c>
      <c r="B53" s="235"/>
      <c r="D53" s="15" t="s">
        <v>494</v>
      </c>
      <c r="E53" s="15"/>
      <c r="H53" s="269"/>
      <c r="I53" s="241"/>
      <c r="J53" s="269"/>
      <c r="K53" s="713"/>
    </row>
    <row r="54" spans="1:11" ht="15" customHeight="1">
      <c r="A54" s="234">
        <v>468</v>
      </c>
      <c r="B54" s="235"/>
      <c r="D54" s="227" t="s">
        <v>100</v>
      </c>
      <c r="H54" s="269"/>
      <c r="I54" s="252"/>
      <c r="J54" s="269"/>
      <c r="K54" s="713"/>
    </row>
    <row r="55" spans="1:11" ht="15" customHeight="1">
      <c r="A55" s="234"/>
      <c r="B55" s="235"/>
      <c r="D55" s="123" t="s">
        <v>478</v>
      </c>
      <c r="H55" s="271"/>
      <c r="I55" s="253"/>
      <c r="J55" s="271"/>
      <c r="K55" s="713"/>
    </row>
    <row r="56" spans="1:11" ht="15" customHeight="1">
      <c r="A56" s="234">
        <v>469</v>
      </c>
      <c r="B56" s="235"/>
      <c r="D56" s="113" t="s">
        <v>458</v>
      </c>
      <c r="H56" s="270"/>
      <c r="I56" s="242"/>
      <c r="J56" s="270"/>
      <c r="K56" s="713"/>
    </row>
    <row r="57" spans="1:11" ht="2.25" customHeight="1">
      <c r="A57" s="234"/>
      <c r="B57" s="235"/>
      <c r="J57" s="237"/>
      <c r="K57" s="713"/>
    </row>
    <row r="58" spans="1:11" ht="15" customHeight="1">
      <c r="A58" s="234"/>
      <c r="B58" s="235"/>
      <c r="H58" s="225">
        <f>SUM(H43:H48,H50:H54,H56)</f>
        <v>0</v>
      </c>
      <c r="J58" s="225">
        <f>SUM(J43:J48,J50:J54,J56)</f>
        <v>0</v>
      </c>
      <c r="K58" s="713"/>
    </row>
    <row r="59" spans="1:11" ht="20.399999999999999">
      <c r="A59" s="254" t="s">
        <v>190</v>
      </c>
      <c r="B59" s="235"/>
      <c r="C59" s="255" t="s">
        <v>101</v>
      </c>
      <c r="F59" s="256"/>
      <c r="G59" s="257" t="s">
        <v>190</v>
      </c>
      <c r="H59" s="258">
        <f>SUM(H23,H29,H36,H41,H58)</f>
        <v>0</v>
      </c>
      <c r="I59" s="259"/>
      <c r="J59" s="258">
        <f>SUM(J23,J29,J36,J41,J58)</f>
        <v>0</v>
      </c>
      <c r="K59" s="713"/>
    </row>
    <row r="60" spans="1:11" ht="13.8" thickBot="1">
      <c r="A60" s="260"/>
      <c r="B60" s="261"/>
      <c r="C60" s="262" t="s">
        <v>459</v>
      </c>
      <c r="D60" s="263"/>
      <c r="E60" s="264"/>
      <c r="F60" s="264"/>
      <c r="G60" s="264"/>
      <c r="H60" s="265"/>
      <c r="I60" s="265"/>
      <c r="J60" s="266"/>
      <c r="K60" s="714"/>
    </row>
  </sheetData>
  <sheetProtection algorithmName="SHA-512" hashValue="fgyVJstH+3KHg8VvLDoDdVQ/a1ovxqkJNKrgSnXtRJYWvOs4OCDXqcsIWPz9RybnjsyrNmoTl9ntQT1DyBPn1w==" saltValue="n6gqY3jii6RiZGGsehTkWQ==" spinCount="100000" sheet="1" objects="1" scenarios="1" selectLockedCells="1"/>
  <mergeCells count="7">
    <mergeCell ref="A1:K1"/>
    <mergeCell ref="A3:J3"/>
    <mergeCell ref="D49:E49"/>
    <mergeCell ref="K5:K60"/>
    <mergeCell ref="A2:K2"/>
    <mergeCell ref="A4:E4"/>
    <mergeCell ref="G4:K4"/>
  </mergeCells>
  <phoneticPr fontId="3" type="noConversion"/>
  <printOptions horizontalCentered="1" verticalCentered="1"/>
  <pageMargins left="0.47244094488188981" right="0.47244094488188981" top="0.39370078740157483" bottom="0.39370078740157483" header="0.39370078740157483" footer="0.31496062992125984"/>
  <pageSetup scale="88" orientation="portrait" r:id="rId1"/>
  <headerFooter alignWithMargins="0">
    <oddHeader xml:space="preserve">&amp;R&amp;"Arial,Gras"&amp;Y
</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J85"/>
  <sheetViews>
    <sheetView zoomScaleNormal="100" workbookViewId="0">
      <selection activeCell="I25" sqref="I25"/>
    </sheetView>
  </sheetViews>
  <sheetFormatPr baseColWidth="10" defaultColWidth="9.109375" defaultRowHeight="13.2"/>
  <cols>
    <col min="1" max="1" width="6.6640625" style="210" customWidth="1"/>
    <col min="2" max="2" width="0.88671875" style="86" customWidth="1"/>
    <col min="3" max="3" width="1.6640625" style="86" customWidth="1"/>
    <col min="4" max="4" width="25" style="86" customWidth="1"/>
    <col min="5" max="5" width="23.5546875" style="86" customWidth="1"/>
    <col min="6" max="6" width="10.33203125" style="86" customWidth="1"/>
    <col min="7" max="7" width="16.6640625" style="170" bestFit="1" customWidth="1"/>
    <col min="8" max="8" width="1.6640625" style="170" customWidth="1"/>
    <col min="9" max="9" width="16.6640625" style="86" bestFit="1" customWidth="1"/>
    <col min="10" max="10" width="1.33203125" style="86" customWidth="1"/>
    <col min="11" max="16384" width="9.109375" style="86"/>
  </cols>
  <sheetData>
    <row r="1" spans="1:10" ht="16.5" customHeight="1">
      <c r="A1" s="721" t="s">
        <v>201</v>
      </c>
      <c r="B1" s="721"/>
      <c r="C1" s="721"/>
      <c r="D1" s="721"/>
      <c r="E1" s="721"/>
      <c r="F1" s="721"/>
      <c r="G1" s="721"/>
      <c r="H1" s="721"/>
      <c r="I1" s="721"/>
      <c r="J1" s="721"/>
    </row>
    <row r="2" spans="1:10" ht="13.5" customHeight="1" thickBot="1">
      <c r="A2" s="721">
        <f>'1-Présentation'!A4:L4</f>
        <v>0</v>
      </c>
      <c r="B2" s="721"/>
      <c r="C2" s="721"/>
      <c r="D2" s="721"/>
      <c r="E2" s="721"/>
      <c r="F2" s="721"/>
      <c r="G2" s="721"/>
      <c r="H2" s="721"/>
      <c r="I2" s="721"/>
      <c r="J2" s="721"/>
    </row>
    <row r="3" spans="1:10" ht="15" customHeight="1">
      <c r="A3" s="719" t="s">
        <v>212</v>
      </c>
      <c r="B3" s="720"/>
      <c r="C3" s="720"/>
      <c r="D3" s="720"/>
      <c r="E3" s="720"/>
      <c r="F3" s="720"/>
      <c r="G3" s="720"/>
      <c r="H3" s="720"/>
      <c r="I3" s="720"/>
      <c r="J3" s="228"/>
    </row>
    <row r="4" spans="1:10" ht="14.25" customHeight="1" thickBot="1">
      <c r="A4" s="722" t="s">
        <v>210</v>
      </c>
      <c r="B4" s="723"/>
      <c r="C4" s="723"/>
      <c r="D4" s="723"/>
      <c r="E4" s="723"/>
      <c r="F4" s="229">
        <f>'1-Présentation'!I7</f>
        <v>2024</v>
      </c>
      <c r="G4" s="724"/>
      <c r="H4" s="724"/>
      <c r="I4" s="724"/>
      <c r="J4" s="725"/>
    </row>
    <row r="5" spans="1:10" ht="16.5" customHeight="1" thickTop="1">
      <c r="A5" s="169"/>
      <c r="G5" s="273">
        <f>+F4</f>
        <v>2024</v>
      </c>
      <c r="H5" s="204"/>
      <c r="I5" s="273">
        <f>+G5-1</f>
        <v>2023</v>
      </c>
      <c r="J5" s="697"/>
    </row>
    <row r="6" spans="1:10" ht="13.5" customHeight="1">
      <c r="A6" s="169"/>
      <c r="C6" s="174" t="s">
        <v>104</v>
      </c>
      <c r="G6" s="274"/>
      <c r="J6" s="697"/>
    </row>
    <row r="7" spans="1:10" s="176" customFormat="1" ht="12.9" customHeight="1">
      <c r="A7" s="175">
        <v>501</v>
      </c>
      <c r="D7" s="176" t="s">
        <v>213</v>
      </c>
      <c r="G7" s="218"/>
      <c r="H7" s="247"/>
      <c r="I7" s="218"/>
      <c r="J7" s="697"/>
    </row>
    <row r="8" spans="1:10" s="176" customFormat="1" ht="12.9" customHeight="1">
      <c r="A8" s="175">
        <v>502</v>
      </c>
      <c r="D8" s="176" t="s">
        <v>105</v>
      </c>
      <c r="G8" s="219"/>
      <c r="H8" s="247"/>
      <c r="I8" s="219"/>
      <c r="J8" s="697"/>
    </row>
    <row r="9" spans="1:10" s="176" customFormat="1" ht="13.5" customHeight="1">
      <c r="A9" s="175">
        <v>503</v>
      </c>
      <c r="D9" s="10" t="s">
        <v>486</v>
      </c>
      <c r="E9" s="10"/>
      <c r="G9" s="219"/>
      <c r="H9" s="247"/>
      <c r="I9" s="219"/>
      <c r="J9" s="697"/>
    </row>
    <row r="10" spans="1:10" s="176" customFormat="1" ht="12.9" customHeight="1">
      <c r="A10" s="175">
        <v>521</v>
      </c>
      <c r="D10" s="176" t="s">
        <v>214</v>
      </c>
      <c r="G10" s="219"/>
      <c r="H10" s="247"/>
      <c r="I10" s="219"/>
      <c r="J10" s="697"/>
    </row>
    <row r="11" spans="1:10" s="176" customFormat="1" ht="12.9" customHeight="1">
      <c r="A11" s="175">
        <v>524</v>
      </c>
      <c r="D11" s="176" t="s">
        <v>106</v>
      </c>
      <c r="G11" s="219"/>
      <c r="H11" s="247"/>
      <c r="I11" s="219"/>
      <c r="J11" s="697"/>
    </row>
    <row r="12" spans="1:10" s="176" customFormat="1" ht="12.9" customHeight="1">
      <c r="A12" s="175">
        <v>537</v>
      </c>
      <c r="D12" s="176" t="s">
        <v>107</v>
      </c>
      <c r="G12" s="219"/>
      <c r="H12" s="247"/>
      <c r="I12" s="219"/>
      <c r="J12" s="697"/>
    </row>
    <row r="13" spans="1:10" s="176" customFormat="1" ht="12.9" customHeight="1">
      <c r="A13" s="175">
        <v>538</v>
      </c>
      <c r="D13" s="176" t="s">
        <v>108</v>
      </c>
      <c r="G13" s="219"/>
      <c r="H13" s="247"/>
      <c r="I13" s="219"/>
      <c r="J13" s="697"/>
    </row>
    <row r="14" spans="1:10" s="176" customFormat="1" ht="12.9" customHeight="1">
      <c r="A14" s="175">
        <v>540</v>
      </c>
      <c r="D14" s="176" t="s">
        <v>109</v>
      </c>
      <c r="G14" s="219"/>
      <c r="H14" s="275"/>
      <c r="I14" s="219"/>
      <c r="J14" s="697"/>
    </row>
    <row r="15" spans="1:10" s="176" customFormat="1" ht="12.9" customHeight="1">
      <c r="A15" s="175">
        <v>541</v>
      </c>
      <c r="D15" s="176" t="s">
        <v>110</v>
      </c>
      <c r="G15" s="217"/>
      <c r="H15" s="276">
        <f>SUM(G7:G15)</f>
        <v>0</v>
      </c>
      <c r="I15" s="217"/>
      <c r="J15" s="697"/>
    </row>
    <row r="16" spans="1:10" ht="3" customHeight="1">
      <c r="A16" s="169"/>
      <c r="G16" s="277"/>
      <c r="H16" s="86"/>
      <c r="I16" s="277"/>
      <c r="J16" s="697"/>
    </row>
    <row r="17" spans="1:10" ht="13.5" customHeight="1">
      <c r="A17" s="169"/>
      <c r="G17" s="225">
        <f>SUM(G7:G15)</f>
        <v>0</v>
      </c>
      <c r="H17" s="86"/>
      <c r="I17" s="225">
        <f>SUM(I7:I15)</f>
        <v>0</v>
      </c>
      <c r="J17" s="697"/>
    </row>
    <row r="18" spans="1:10" ht="13.5" customHeight="1">
      <c r="A18" s="169"/>
      <c r="C18" s="174" t="s">
        <v>111</v>
      </c>
      <c r="G18" s="274"/>
      <c r="I18" s="274"/>
      <c r="J18" s="697"/>
    </row>
    <row r="19" spans="1:10" s="176" customFormat="1" ht="12.9" customHeight="1">
      <c r="A19" s="175">
        <v>551</v>
      </c>
      <c r="D19" s="176" t="s">
        <v>112</v>
      </c>
      <c r="G19" s="218"/>
      <c r="H19" s="247"/>
      <c r="I19" s="218"/>
      <c r="J19" s="697"/>
    </row>
    <row r="20" spans="1:10" s="176" customFormat="1" ht="12.9" customHeight="1">
      <c r="A20" s="175">
        <v>552</v>
      </c>
      <c r="D20" s="176" t="s">
        <v>143</v>
      </c>
      <c r="E20" s="176" t="s">
        <v>113</v>
      </c>
      <c r="G20" s="219"/>
      <c r="H20" s="247"/>
      <c r="I20" s="219"/>
      <c r="J20" s="697"/>
    </row>
    <row r="21" spans="1:10" s="176" customFormat="1" ht="12.9" customHeight="1">
      <c r="A21" s="175">
        <v>553</v>
      </c>
      <c r="E21" s="176" t="s">
        <v>114</v>
      </c>
      <c r="G21" s="219"/>
      <c r="H21" s="247"/>
      <c r="I21" s="219"/>
      <c r="J21" s="697"/>
    </row>
    <row r="22" spans="1:10" s="176" customFormat="1" ht="12.9" customHeight="1">
      <c r="A22" s="175">
        <v>554</v>
      </c>
      <c r="E22" s="176" t="s">
        <v>115</v>
      </c>
      <c r="G22" s="219"/>
      <c r="H22" s="247"/>
      <c r="I22" s="219"/>
      <c r="J22" s="697"/>
    </row>
    <row r="23" spans="1:10" s="176" customFormat="1" ht="12.9" customHeight="1">
      <c r="A23" s="175">
        <v>555</v>
      </c>
      <c r="E23" s="176" t="s">
        <v>116</v>
      </c>
      <c r="G23" s="219"/>
      <c r="H23" s="247"/>
      <c r="I23" s="219"/>
      <c r="J23" s="697"/>
    </row>
    <row r="24" spans="1:10" s="176" customFormat="1" ht="12.9" customHeight="1">
      <c r="A24" s="175">
        <v>556</v>
      </c>
      <c r="E24" s="176" t="s">
        <v>117</v>
      </c>
      <c r="G24" s="216"/>
      <c r="I24" s="216"/>
      <c r="J24" s="697"/>
    </row>
    <row r="25" spans="1:10" s="176" customFormat="1" ht="12.9" customHeight="1">
      <c r="A25" s="175">
        <v>557</v>
      </c>
      <c r="D25" s="176" t="s">
        <v>118</v>
      </c>
      <c r="G25" s="217"/>
      <c r="H25" s="249">
        <f>SUM(G19:G25)</f>
        <v>0</v>
      </c>
      <c r="I25" s="217"/>
      <c r="J25" s="697"/>
    </row>
    <row r="26" spans="1:10" ht="3" customHeight="1">
      <c r="A26" s="169"/>
      <c r="G26" s="277"/>
      <c r="H26" s="278"/>
      <c r="I26" s="277"/>
      <c r="J26" s="697"/>
    </row>
    <row r="27" spans="1:10" ht="13.5" customHeight="1">
      <c r="A27" s="169"/>
      <c r="G27" s="225">
        <f>SUM(G19:G25)</f>
        <v>0</v>
      </c>
      <c r="H27" s="86"/>
      <c r="I27" s="225">
        <f>SUM(I19:I25)</f>
        <v>0</v>
      </c>
      <c r="J27" s="697"/>
    </row>
    <row r="28" spans="1:10" ht="13.5" customHeight="1">
      <c r="A28" s="169"/>
      <c r="C28" s="174" t="s">
        <v>119</v>
      </c>
      <c r="G28" s="274"/>
      <c r="I28" s="274"/>
      <c r="J28" s="697"/>
    </row>
    <row r="29" spans="1:10" s="176" customFormat="1" ht="12.9" customHeight="1">
      <c r="A29" s="175">
        <v>561</v>
      </c>
      <c r="D29" s="176" t="s">
        <v>120</v>
      </c>
      <c r="G29" s="218"/>
      <c r="H29" s="247"/>
      <c r="I29" s="218"/>
      <c r="J29" s="697"/>
    </row>
    <row r="30" spans="1:10" s="176" customFormat="1" ht="12.9" customHeight="1">
      <c r="A30" s="175">
        <v>563</v>
      </c>
      <c r="D30" s="176" t="s">
        <v>121</v>
      </c>
      <c r="G30" s="219"/>
      <c r="H30" s="247"/>
      <c r="I30" s="219"/>
      <c r="J30" s="697"/>
    </row>
    <row r="31" spans="1:10" s="176" customFormat="1" ht="12.9" customHeight="1">
      <c r="A31" s="175">
        <v>564</v>
      </c>
      <c r="D31" s="13" t="s">
        <v>485</v>
      </c>
      <c r="E31" s="13"/>
      <c r="F31" s="13"/>
      <c r="G31" s="219"/>
      <c r="H31" s="247"/>
      <c r="I31" s="219"/>
      <c r="J31" s="697"/>
    </row>
    <row r="32" spans="1:10" s="176" customFormat="1" ht="12.9" customHeight="1">
      <c r="A32" s="175">
        <v>566</v>
      </c>
      <c r="D32" s="176" t="s">
        <v>122</v>
      </c>
      <c r="G32" s="296"/>
      <c r="H32" s="276">
        <f>SUM(G29:G32)</f>
        <v>0</v>
      </c>
      <c r="I32" s="296"/>
      <c r="J32" s="697"/>
    </row>
    <row r="33" spans="1:10" ht="3" customHeight="1">
      <c r="A33" s="169"/>
      <c r="G33" s="279" t="s">
        <v>39</v>
      </c>
      <c r="I33" s="279" t="s">
        <v>39</v>
      </c>
      <c r="J33" s="697"/>
    </row>
    <row r="34" spans="1:10" ht="12.75" customHeight="1">
      <c r="A34" s="169"/>
      <c r="G34" s="225">
        <f>SUM(G29:G32)</f>
        <v>0</v>
      </c>
      <c r="I34" s="225">
        <f>SUM(I29:I32)</f>
        <v>0</v>
      </c>
      <c r="J34" s="697"/>
    </row>
    <row r="35" spans="1:10" ht="13.5" customHeight="1">
      <c r="A35" s="169"/>
      <c r="C35" s="174" t="s">
        <v>123</v>
      </c>
      <c r="I35" s="170"/>
      <c r="J35" s="697"/>
    </row>
    <row r="36" spans="1:10" ht="13.5" customHeight="1">
      <c r="A36" s="169"/>
      <c r="C36" s="280" t="s">
        <v>124</v>
      </c>
      <c r="G36" s="274"/>
      <c r="I36" s="274"/>
      <c r="J36" s="697"/>
    </row>
    <row r="37" spans="1:10" s="176" customFormat="1" ht="12.9" customHeight="1">
      <c r="A37" s="175">
        <v>610</v>
      </c>
      <c r="D37" s="176" t="s">
        <v>284</v>
      </c>
      <c r="G37" s="218"/>
      <c r="H37" s="247"/>
      <c r="I37" s="218"/>
      <c r="J37" s="697"/>
    </row>
    <row r="38" spans="1:10" s="176" customFormat="1" ht="12.9" customHeight="1">
      <c r="A38" s="175">
        <v>612</v>
      </c>
      <c r="D38" s="176" t="s">
        <v>126</v>
      </c>
      <c r="G38" s="219"/>
      <c r="H38" s="247"/>
      <c r="I38" s="219"/>
      <c r="J38" s="697"/>
    </row>
    <row r="39" spans="1:10" s="176" customFormat="1" ht="12.9" customHeight="1">
      <c r="A39" s="175">
        <v>614</v>
      </c>
      <c r="D39" s="176" t="s">
        <v>127</v>
      </c>
      <c r="G39" s="219"/>
      <c r="H39" s="247"/>
      <c r="I39" s="219"/>
      <c r="J39" s="697"/>
    </row>
    <row r="40" spans="1:10" s="176" customFormat="1" ht="12.9" customHeight="1">
      <c r="A40" s="175" t="s">
        <v>39</v>
      </c>
      <c r="D40" s="183" t="s">
        <v>332</v>
      </c>
      <c r="G40" s="295"/>
      <c r="H40" s="247"/>
      <c r="I40" s="295"/>
      <c r="J40" s="697"/>
    </row>
    <row r="41" spans="1:10" s="176" customFormat="1" ht="12.9" customHeight="1">
      <c r="A41" s="175">
        <v>615</v>
      </c>
      <c r="D41" s="176" t="s">
        <v>128</v>
      </c>
      <c r="G41" s="219"/>
      <c r="H41" s="247"/>
      <c r="I41" s="219"/>
      <c r="J41" s="697"/>
    </row>
    <row r="42" spans="1:10" s="176" customFormat="1" ht="12.9" customHeight="1">
      <c r="A42" s="175">
        <v>616</v>
      </c>
      <c r="D42" s="176" t="s">
        <v>129</v>
      </c>
      <c r="G42" s="219"/>
      <c r="H42" s="247"/>
      <c r="I42" s="219"/>
      <c r="J42" s="697"/>
    </row>
    <row r="43" spans="1:10" s="176" customFormat="1" ht="12.9" customHeight="1">
      <c r="A43" s="175">
        <v>618</v>
      </c>
      <c r="D43" s="176" t="s">
        <v>130</v>
      </c>
      <c r="G43" s="219"/>
      <c r="H43" s="247"/>
      <c r="I43" s="219"/>
      <c r="J43" s="697"/>
    </row>
    <row r="44" spans="1:10" s="176" customFormat="1" ht="12.9" customHeight="1">
      <c r="A44" s="175">
        <v>619</v>
      </c>
      <c r="D44" s="176" t="s">
        <v>131</v>
      </c>
      <c r="G44" s="296"/>
      <c r="H44" s="276">
        <f>SUM(G37:G44)</f>
        <v>0</v>
      </c>
      <c r="I44" s="296"/>
      <c r="J44" s="697"/>
    </row>
    <row r="45" spans="1:10" s="176" customFormat="1" ht="3" customHeight="1">
      <c r="A45" s="175"/>
      <c r="G45" s="281"/>
      <c r="H45" s="282"/>
      <c r="I45" s="281"/>
      <c r="J45" s="697"/>
    </row>
    <row r="46" spans="1:10" s="176" customFormat="1" ht="14.25" customHeight="1">
      <c r="A46" s="175"/>
      <c r="G46" s="225">
        <f>SUM(G37:G39,G41:G44)</f>
        <v>0</v>
      </c>
      <c r="H46" s="282"/>
      <c r="I46" s="225">
        <f>SUM(I37:I39,I41:I44)</f>
        <v>0</v>
      </c>
      <c r="J46" s="697"/>
    </row>
    <row r="47" spans="1:10" ht="13.5" customHeight="1">
      <c r="A47" s="169"/>
      <c r="C47" s="280" t="s">
        <v>132</v>
      </c>
      <c r="G47" s="274"/>
      <c r="I47" s="274"/>
      <c r="J47" s="697"/>
    </row>
    <row r="48" spans="1:10" s="176" customFormat="1" ht="12.9" customHeight="1">
      <c r="A48" s="175">
        <v>620</v>
      </c>
      <c r="D48" s="176" t="s">
        <v>125</v>
      </c>
      <c r="G48" s="218"/>
      <c r="H48" s="247"/>
      <c r="I48" s="218"/>
      <c r="J48" s="697"/>
    </row>
    <row r="49" spans="1:10" s="176" customFormat="1" ht="12.9" customHeight="1">
      <c r="A49" s="175">
        <v>622</v>
      </c>
      <c r="D49" s="176" t="s">
        <v>126</v>
      </c>
      <c r="G49" s="219"/>
      <c r="H49" s="247"/>
      <c r="I49" s="219"/>
      <c r="J49" s="697"/>
    </row>
    <row r="50" spans="1:10" s="176" customFormat="1" ht="12.9" customHeight="1">
      <c r="A50" s="175">
        <v>624</v>
      </c>
      <c r="D50" s="176" t="s">
        <v>127</v>
      </c>
      <c r="G50" s="219"/>
      <c r="H50" s="247"/>
      <c r="I50" s="219"/>
      <c r="J50" s="697"/>
    </row>
    <row r="51" spans="1:10" s="176" customFormat="1" ht="12.9" customHeight="1">
      <c r="A51" s="175">
        <v>626</v>
      </c>
      <c r="D51" s="183" t="s">
        <v>333</v>
      </c>
      <c r="G51" s="219"/>
      <c r="H51" s="247"/>
      <c r="I51" s="219"/>
      <c r="J51" s="697"/>
    </row>
    <row r="52" spans="1:10" s="176" customFormat="1" ht="12.9" customHeight="1">
      <c r="A52" s="175">
        <v>628</v>
      </c>
      <c r="D52" s="176" t="s">
        <v>130</v>
      </c>
      <c r="G52" s="216"/>
      <c r="H52" s="247"/>
      <c r="I52" s="216"/>
      <c r="J52" s="697"/>
    </row>
    <row r="53" spans="1:10" s="176" customFormat="1" ht="12.9" customHeight="1">
      <c r="A53" s="175">
        <v>629</v>
      </c>
      <c r="D53" s="176" t="s">
        <v>131</v>
      </c>
      <c r="G53" s="217"/>
      <c r="H53" s="276">
        <f>SUM(G48:G53)</f>
        <v>0</v>
      </c>
      <c r="I53" s="217"/>
      <c r="J53" s="697"/>
    </row>
    <row r="54" spans="1:10" ht="3" customHeight="1">
      <c r="A54" s="169"/>
      <c r="G54" s="283"/>
      <c r="H54" s="187"/>
      <c r="I54" s="283"/>
      <c r="J54" s="697"/>
    </row>
    <row r="55" spans="1:10" ht="13.5" customHeight="1">
      <c r="A55" s="169"/>
      <c r="G55" s="225">
        <f>SUM(G48:G53)</f>
        <v>0</v>
      </c>
      <c r="H55" s="187"/>
      <c r="I55" s="225">
        <f>SUM(I48:I53)</f>
        <v>0</v>
      </c>
      <c r="J55" s="697"/>
    </row>
    <row r="56" spans="1:10" ht="13.5" customHeight="1">
      <c r="A56" s="169"/>
      <c r="C56" s="174" t="s">
        <v>398</v>
      </c>
      <c r="G56" s="284"/>
      <c r="H56" s="187"/>
      <c r="I56" s="284"/>
      <c r="J56" s="697"/>
    </row>
    <row r="57" spans="1:10" ht="13.5" customHeight="1">
      <c r="A57" s="285">
        <v>631</v>
      </c>
      <c r="D57" s="183" t="s">
        <v>92</v>
      </c>
      <c r="G57" s="268"/>
      <c r="H57" s="241"/>
      <c r="I57" s="268"/>
      <c r="J57" s="697"/>
    </row>
    <row r="58" spans="1:10" ht="13.5" customHeight="1">
      <c r="A58" s="285">
        <v>632</v>
      </c>
      <c r="D58" s="183" t="s">
        <v>93</v>
      </c>
      <c r="G58" s="269"/>
      <c r="H58" s="241"/>
      <c r="I58" s="269"/>
      <c r="J58" s="697"/>
    </row>
    <row r="59" spans="1:10" ht="13.5" customHeight="1">
      <c r="A59" s="285">
        <v>633</v>
      </c>
      <c r="D59" s="183" t="s">
        <v>94</v>
      </c>
      <c r="G59" s="269"/>
      <c r="H59" s="241"/>
      <c r="I59" s="269"/>
      <c r="J59" s="697"/>
    </row>
    <row r="60" spans="1:10" ht="13.5" customHeight="1">
      <c r="A60" s="285">
        <v>634</v>
      </c>
      <c r="D60" s="183" t="s">
        <v>487</v>
      </c>
      <c r="G60" s="270"/>
      <c r="H60" s="239"/>
      <c r="I60" s="270"/>
      <c r="J60" s="697"/>
    </row>
    <row r="61" spans="1:10" ht="3" customHeight="1">
      <c r="A61" s="285"/>
      <c r="G61" s="240"/>
      <c r="H61" s="237"/>
      <c r="I61" s="240"/>
      <c r="J61" s="697"/>
    </row>
    <row r="62" spans="1:10" ht="13.5" customHeight="1">
      <c r="A62" s="285"/>
      <c r="G62" s="225">
        <f>SUM(G57:G60)</f>
        <v>0</v>
      </c>
      <c r="H62" s="237"/>
      <c r="I62" s="225">
        <f>SUM(I57:I60)</f>
        <v>0</v>
      </c>
      <c r="J62" s="697"/>
    </row>
    <row r="63" spans="1:10" ht="13.5" customHeight="1">
      <c r="A63" s="169"/>
      <c r="C63" s="174" t="s">
        <v>133</v>
      </c>
      <c r="G63" s="274"/>
      <c r="I63" s="274"/>
      <c r="J63" s="697"/>
    </row>
    <row r="64" spans="1:10" s="176" customFormat="1" ht="12.9" customHeight="1">
      <c r="A64" s="175">
        <v>641</v>
      </c>
      <c r="D64" s="176" t="s">
        <v>134</v>
      </c>
      <c r="G64" s="218"/>
      <c r="H64" s="247"/>
      <c r="I64" s="220"/>
      <c r="J64" s="697"/>
    </row>
    <row r="65" spans="1:10" s="176" customFormat="1" ht="12.9" customHeight="1">
      <c r="A65" s="175">
        <v>642</v>
      </c>
      <c r="D65" s="176" t="s">
        <v>135</v>
      </c>
      <c r="G65" s="217"/>
      <c r="H65" s="249">
        <f>SUM(G64:G65)</f>
        <v>0</v>
      </c>
      <c r="I65" s="217"/>
      <c r="J65" s="697"/>
    </row>
    <row r="66" spans="1:10" ht="3" customHeight="1">
      <c r="A66" s="169"/>
      <c r="G66" s="176"/>
      <c r="H66" s="250"/>
      <c r="I66" s="176"/>
      <c r="J66" s="697"/>
    </row>
    <row r="67" spans="1:10" ht="12.75" customHeight="1">
      <c r="A67" s="169"/>
      <c r="G67" s="225">
        <f>SUM(G64:G65)</f>
        <v>0</v>
      </c>
      <c r="I67" s="225">
        <f>SUM(I64:I65)</f>
        <v>0</v>
      </c>
      <c r="J67" s="697"/>
    </row>
    <row r="68" spans="1:10" ht="4.5" customHeight="1">
      <c r="A68" s="169"/>
      <c r="G68" s="176"/>
      <c r="I68" s="176"/>
      <c r="J68" s="697"/>
    </row>
    <row r="69" spans="1:10" ht="13.5" customHeight="1">
      <c r="A69" s="175">
        <v>651</v>
      </c>
      <c r="C69" s="174" t="s">
        <v>171</v>
      </c>
      <c r="F69" s="286">
        <v>0.09</v>
      </c>
      <c r="G69" s="294"/>
      <c r="H69" s="276">
        <f>G69</f>
        <v>0</v>
      </c>
      <c r="I69" s="294"/>
      <c r="J69" s="697"/>
    </row>
    <row r="70" spans="1:10" ht="3" customHeight="1">
      <c r="A70" s="169"/>
      <c r="G70" s="279"/>
      <c r="I70" s="279"/>
      <c r="J70" s="697"/>
    </row>
    <row r="71" spans="1:10" ht="13.5" customHeight="1">
      <c r="A71" s="169"/>
      <c r="C71" s="174" t="s">
        <v>144</v>
      </c>
      <c r="G71" s="274"/>
      <c r="I71" s="274"/>
      <c r="J71" s="697"/>
    </row>
    <row r="72" spans="1:10" s="176" customFormat="1" ht="12.9" customHeight="1">
      <c r="A72" s="175">
        <v>661</v>
      </c>
      <c r="D72" s="176" t="s">
        <v>70</v>
      </c>
      <c r="G72" s="218"/>
      <c r="H72" s="247"/>
      <c r="I72" s="218"/>
      <c r="J72" s="697"/>
    </row>
    <row r="73" spans="1:10" s="176" customFormat="1" ht="12.9" customHeight="1">
      <c r="A73" s="175">
        <v>665</v>
      </c>
      <c r="D73" s="176" t="s">
        <v>136</v>
      </c>
      <c r="G73" s="219"/>
      <c r="H73" s="247"/>
      <c r="I73" s="219"/>
      <c r="J73" s="697"/>
    </row>
    <row r="74" spans="1:10" s="176" customFormat="1" ht="12.9" customHeight="1">
      <c r="A74" s="175">
        <v>668</v>
      </c>
      <c r="D74" s="176" t="s">
        <v>137</v>
      </c>
      <c r="G74" s="217"/>
      <c r="H74" s="276">
        <f>SUM(G72:G74)</f>
        <v>0</v>
      </c>
      <c r="I74" s="217"/>
      <c r="J74" s="697"/>
    </row>
    <row r="75" spans="1:10" ht="3" customHeight="1">
      <c r="A75" s="169"/>
      <c r="G75" s="279"/>
      <c r="I75" s="279"/>
      <c r="J75" s="697"/>
    </row>
    <row r="76" spans="1:10" ht="13.5" customHeight="1">
      <c r="A76" s="169"/>
      <c r="G76" s="225">
        <f>SUM(G72:G74)</f>
        <v>0</v>
      </c>
      <c r="I76" s="225">
        <f>SUM(I72:I74)</f>
        <v>0</v>
      </c>
      <c r="J76" s="697"/>
    </row>
    <row r="77" spans="1:10" ht="13.5" customHeight="1">
      <c r="A77" s="169"/>
      <c r="C77" s="174" t="s">
        <v>138</v>
      </c>
      <c r="G77" s="274"/>
      <c r="I77" s="274"/>
      <c r="J77" s="697"/>
    </row>
    <row r="78" spans="1:10" s="176" customFormat="1" ht="13.5" customHeight="1">
      <c r="A78" s="175">
        <v>681</v>
      </c>
      <c r="D78" s="176" t="s">
        <v>139</v>
      </c>
      <c r="G78" s="218"/>
      <c r="H78" s="247"/>
      <c r="I78" s="218"/>
      <c r="J78" s="697"/>
    </row>
    <row r="79" spans="1:10" s="176" customFormat="1" ht="13.5" customHeight="1">
      <c r="A79" s="175">
        <v>683</v>
      </c>
      <c r="D79" s="6" t="s">
        <v>457</v>
      </c>
      <c r="E79" s="8"/>
      <c r="G79" s="287">
        <f>-('10-Suivi dons dédiés'!$J$29)</f>
        <v>0</v>
      </c>
      <c r="H79" s="247"/>
      <c r="I79" s="219"/>
      <c r="J79" s="697"/>
    </row>
    <row r="80" spans="1:10" s="176" customFormat="1" ht="13.5" customHeight="1">
      <c r="A80" s="175">
        <v>685</v>
      </c>
      <c r="D80" s="176" t="s">
        <v>172</v>
      </c>
      <c r="E80" s="288" t="s">
        <v>286</v>
      </c>
      <c r="G80" s="217"/>
      <c r="H80" s="289">
        <f>SUM(G78:G80)</f>
        <v>0</v>
      </c>
      <c r="I80" s="217"/>
      <c r="J80" s="697"/>
    </row>
    <row r="81" spans="1:10" ht="3" customHeight="1">
      <c r="A81" s="169"/>
      <c r="G81" s="283"/>
      <c r="H81" s="187"/>
      <c r="I81" s="283"/>
      <c r="J81" s="697"/>
    </row>
    <row r="82" spans="1:10" ht="13.5" customHeight="1">
      <c r="A82" s="169"/>
      <c r="G82" s="225">
        <f>SUM(G78:G80)</f>
        <v>0</v>
      </c>
      <c r="H82" s="187"/>
      <c r="I82" s="225">
        <f>SUM(I78:I80)</f>
        <v>0</v>
      </c>
      <c r="J82" s="697"/>
    </row>
    <row r="83" spans="1:10" ht="3.75" customHeight="1">
      <c r="A83" s="169"/>
      <c r="G83" s="187"/>
      <c r="H83" s="187"/>
      <c r="J83" s="697"/>
    </row>
    <row r="84" spans="1:10" ht="17.399999999999999">
      <c r="A84" s="290" t="s">
        <v>191</v>
      </c>
      <c r="C84" s="95" t="s">
        <v>140</v>
      </c>
      <c r="F84" s="291" t="s">
        <v>192</v>
      </c>
      <c r="G84" s="292">
        <f>SUM(G82,G76,G69,G67,G62,G55,G46,G34,G27,G17)</f>
        <v>0</v>
      </c>
      <c r="H84" s="293"/>
      <c r="I84" s="292">
        <f>SUM(I82,I76,I69,I67,I62,I55,I46,I34,I27,I17)</f>
        <v>0</v>
      </c>
      <c r="J84" s="697"/>
    </row>
    <row r="85" spans="1:10" ht="6" customHeight="1" thickBot="1">
      <c r="A85" s="206"/>
      <c r="B85" s="207"/>
      <c r="C85" s="207"/>
      <c r="D85" s="207"/>
      <c r="E85" s="207"/>
      <c r="F85" s="207"/>
      <c r="G85" s="208"/>
      <c r="H85" s="208"/>
      <c r="I85" s="209"/>
      <c r="J85" s="698"/>
    </row>
  </sheetData>
  <sheetProtection algorithmName="SHA-512" hashValue="hVrQA6mhpxNNRiTTHciAHN+NJFxWlg63xAYSI1yC1UPpEEXsJpN12J/NaLFuepJ1Km61AxjE+6z/2THFjSD24A==" saltValue="SyBGwFztwpc3FMyR2/b+mg==" spinCount="100000" sheet="1" objects="1" scenarios="1" selectLockedCells="1"/>
  <mergeCells count="6">
    <mergeCell ref="J5:J85"/>
    <mergeCell ref="A3:I3"/>
    <mergeCell ref="A1:J1"/>
    <mergeCell ref="A2:J2"/>
    <mergeCell ref="A4:E4"/>
    <mergeCell ref="G4:J4"/>
  </mergeCells>
  <phoneticPr fontId="3" type="noConversion"/>
  <dataValidations count="1">
    <dataValidation type="decimal" allowBlank="1" showInputMessage="1" showErrorMessage="1" errorTitle="ERREUR" error="Donnée chiffrée seulement" sqref="G12:I12" xr:uid="{00000000-0002-0000-0600-000000000000}">
      <formula1>0</formula1>
      <formula2>5000000</formula2>
    </dataValidation>
  </dataValidations>
  <printOptions horizontalCentered="1" verticalCentered="1"/>
  <pageMargins left="0.59055118110236227" right="0.39370078740157483" top="0.19685039370078741" bottom="0.47244094488188981" header="0.19685039370078741" footer="0.27559055118110237"/>
  <pageSetup scale="76" orientation="portrait" r:id="rId1"/>
  <headerFooter alignWithMargins="0">
    <oddFooter>&amp;C&amp;9
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A1:M56"/>
  <sheetViews>
    <sheetView workbookViewId="0">
      <selection activeCell="M48" sqref="M48"/>
    </sheetView>
  </sheetViews>
  <sheetFormatPr baseColWidth="10" defaultColWidth="9.109375" defaultRowHeight="15" customHeight="1"/>
  <cols>
    <col min="1" max="1" width="5.33203125" style="382" customWidth="1"/>
    <col min="2" max="3" width="0.88671875" style="119" customWidth="1"/>
    <col min="4" max="4" width="43.6640625" style="119" customWidth="1"/>
    <col min="5" max="5" width="13.6640625" style="119" customWidth="1"/>
    <col min="6" max="6" width="2.5546875" style="319" customWidth="1"/>
    <col min="7" max="7" width="13.6640625" style="333" customWidth="1"/>
    <col min="8" max="8" width="0.88671875" style="333" customWidth="1"/>
    <col min="9" max="9" width="14.6640625" style="119" customWidth="1"/>
    <col min="10" max="10" width="0.88671875" style="119" customWidth="1"/>
    <col min="11" max="16384" width="9.109375" style="119"/>
  </cols>
  <sheetData>
    <row r="1" spans="1:13" ht="15" customHeight="1">
      <c r="A1" s="727" t="s">
        <v>36</v>
      </c>
      <c r="B1" s="727"/>
      <c r="C1" s="727"/>
      <c r="D1" s="727"/>
      <c r="E1" s="727"/>
      <c r="F1" s="727"/>
      <c r="G1" s="727"/>
      <c r="H1" s="727"/>
      <c r="I1" s="727"/>
      <c r="J1" s="727"/>
    </row>
    <row r="2" spans="1:13" ht="21" customHeight="1">
      <c r="A2" s="730">
        <f>'1-Présentation'!A4</f>
        <v>0</v>
      </c>
      <c r="B2" s="730"/>
      <c r="C2" s="730"/>
      <c r="D2" s="730"/>
      <c r="E2" s="730"/>
      <c r="F2" s="730"/>
      <c r="G2" s="730"/>
      <c r="H2" s="730"/>
      <c r="I2" s="730"/>
      <c r="J2" s="730"/>
    </row>
    <row r="3" spans="1:13" ht="15" customHeight="1">
      <c r="A3" s="729"/>
      <c r="B3" s="729"/>
      <c r="C3" s="729"/>
      <c r="D3" s="729"/>
      <c r="E3" s="729"/>
      <c r="F3" s="729"/>
      <c r="G3" s="729"/>
      <c r="H3" s="729"/>
      <c r="I3" s="729"/>
      <c r="J3" s="729"/>
    </row>
    <row r="4" spans="1:13" ht="15" customHeight="1">
      <c r="A4" s="732" t="s">
        <v>490</v>
      </c>
      <c r="B4" s="732"/>
      <c r="C4" s="732"/>
      <c r="D4" s="732"/>
      <c r="E4" s="732"/>
      <c r="F4" s="732"/>
      <c r="G4" s="732"/>
      <c r="H4" s="732"/>
      <c r="I4" s="732"/>
      <c r="J4" s="732"/>
    </row>
    <row r="5" spans="1:13" ht="15" customHeight="1">
      <c r="A5" s="731" t="s">
        <v>245</v>
      </c>
      <c r="B5" s="731"/>
      <c r="C5" s="731"/>
      <c r="D5" s="731"/>
      <c r="E5" s="731"/>
      <c r="F5" s="731"/>
      <c r="G5" s="731"/>
      <c r="H5" s="731"/>
      <c r="I5" s="731"/>
      <c r="J5" s="731"/>
    </row>
    <row r="6" spans="1:13" ht="15" customHeight="1" thickBot="1">
      <c r="A6" s="297"/>
      <c r="B6" s="297"/>
      <c r="C6" s="297"/>
      <c r="D6" s="297"/>
      <c r="E6" s="297"/>
      <c r="F6" s="298"/>
      <c r="G6" s="297"/>
      <c r="H6" s="297"/>
      <c r="I6" s="297"/>
      <c r="J6" s="297"/>
    </row>
    <row r="7" spans="1:13" ht="6" customHeight="1">
      <c r="A7" s="299"/>
      <c r="B7" s="300"/>
      <c r="C7" s="300"/>
      <c r="D7" s="300"/>
      <c r="E7" s="300"/>
      <c r="F7" s="301"/>
      <c r="G7" s="300"/>
      <c r="H7" s="300"/>
      <c r="I7" s="300"/>
      <c r="J7" s="302"/>
    </row>
    <row r="8" spans="1:13" ht="15" customHeight="1">
      <c r="A8" s="726" t="s">
        <v>235</v>
      </c>
      <c r="B8" s="727"/>
      <c r="C8" s="727"/>
      <c r="D8" s="727"/>
      <c r="E8" s="727"/>
      <c r="F8" s="727"/>
      <c r="G8" s="727"/>
      <c r="H8" s="727"/>
      <c r="I8" s="727"/>
      <c r="J8" s="728"/>
    </row>
    <row r="9" spans="1:13" ht="18" customHeight="1">
      <c r="A9" s="737" t="s">
        <v>234</v>
      </c>
      <c r="B9" s="738"/>
      <c r="C9" s="738"/>
      <c r="D9" s="738"/>
      <c r="E9" s="303">
        <f>'1-Présentation'!I7</f>
        <v>2024</v>
      </c>
      <c r="F9" s="746"/>
      <c r="G9" s="746"/>
      <c r="H9" s="746"/>
      <c r="I9" s="746"/>
      <c r="J9" s="747"/>
    </row>
    <row r="10" spans="1:13" ht="6" customHeight="1" thickBot="1">
      <c r="A10" s="304"/>
      <c r="B10" s="305"/>
      <c r="C10" s="305"/>
      <c r="D10" s="305"/>
      <c r="E10" s="306"/>
      <c r="F10" s="307"/>
      <c r="G10" s="307"/>
      <c r="H10" s="307"/>
      <c r="I10" s="307"/>
      <c r="J10" s="308"/>
    </row>
    <row r="11" spans="1:13" ht="9" customHeight="1" thickTop="1">
      <c r="A11" s="309"/>
      <c r="B11" s="310"/>
      <c r="C11" s="310"/>
      <c r="D11" s="310"/>
      <c r="E11" s="310"/>
      <c r="F11" s="311"/>
      <c r="G11" s="310"/>
      <c r="H11" s="310"/>
      <c r="I11" s="310"/>
      <c r="J11" s="312"/>
    </row>
    <row r="12" spans="1:13" ht="18" customHeight="1">
      <c r="A12" s="313" t="s">
        <v>190</v>
      </c>
      <c r="B12" s="314"/>
      <c r="C12" s="315" t="s">
        <v>101</v>
      </c>
      <c r="E12" s="315"/>
      <c r="F12" s="316" t="s">
        <v>190</v>
      </c>
      <c r="G12" s="745">
        <f>'5-REVENUS'!H59</f>
        <v>0</v>
      </c>
      <c r="H12" s="745"/>
      <c r="I12" s="745"/>
      <c r="J12" s="317"/>
    </row>
    <row r="13" spans="1:13" ht="9" customHeight="1">
      <c r="A13" s="318"/>
      <c r="B13" s="314"/>
      <c r="C13" s="315"/>
      <c r="G13" s="320"/>
      <c r="H13" s="320"/>
      <c r="I13" s="320"/>
      <c r="J13" s="317"/>
    </row>
    <row r="14" spans="1:13" ht="18" customHeight="1">
      <c r="A14" s="321" t="s">
        <v>273</v>
      </c>
      <c r="B14" s="322"/>
      <c r="C14" s="174" t="s">
        <v>102</v>
      </c>
      <c r="D14" s="183"/>
      <c r="E14" s="323" t="s">
        <v>237</v>
      </c>
      <c r="G14" s="324" t="s">
        <v>236</v>
      </c>
      <c r="H14" s="320"/>
      <c r="I14" s="325" t="s">
        <v>238</v>
      </c>
      <c r="J14" s="317"/>
    </row>
    <row r="15" spans="1:13" ht="15" customHeight="1">
      <c r="A15" s="326">
        <v>105</v>
      </c>
      <c r="B15" s="314"/>
      <c r="C15" s="315"/>
      <c r="D15" s="119" t="s">
        <v>239</v>
      </c>
      <c r="E15" s="327">
        <f>'4-BILAN'!F18</f>
        <v>0</v>
      </c>
      <c r="G15" s="327">
        <f>+'4-BILAN'!H18</f>
        <v>0</v>
      </c>
      <c r="H15" s="320"/>
      <c r="I15" s="328">
        <f>-(E15-G15)</f>
        <v>0</v>
      </c>
      <c r="J15" s="317"/>
      <c r="M15" s="329"/>
    </row>
    <row r="16" spans="1:13" ht="15" customHeight="1">
      <c r="A16" s="326">
        <v>106</v>
      </c>
      <c r="B16" s="314"/>
      <c r="C16" s="315"/>
      <c r="D16" s="119" t="s">
        <v>265</v>
      </c>
      <c r="E16" s="330">
        <f>+'4-BILAN'!F19</f>
        <v>0</v>
      </c>
      <c r="G16" s="330">
        <f>+'4-BILAN'!H19</f>
        <v>0</v>
      </c>
      <c r="H16" s="331"/>
      <c r="I16" s="328">
        <f t="shared" ref="I16:I21" si="0">-(E16-G16)</f>
        <v>0</v>
      </c>
      <c r="J16" s="317"/>
    </row>
    <row r="17" spans="1:10" ht="15" customHeight="1">
      <c r="A17" s="326">
        <v>107</v>
      </c>
      <c r="B17" s="314"/>
      <c r="C17" s="315"/>
      <c r="D17" s="119" t="s">
        <v>266</v>
      </c>
      <c r="E17" s="330">
        <f>+'4-BILAN'!F20</f>
        <v>0</v>
      </c>
      <c r="G17" s="330">
        <f>+'4-BILAN'!H20</f>
        <v>0</v>
      </c>
      <c r="H17" s="331"/>
      <c r="I17" s="328">
        <f t="shared" si="0"/>
        <v>0</v>
      </c>
      <c r="J17" s="317"/>
    </row>
    <row r="18" spans="1:10" ht="15" customHeight="1">
      <c r="A18" s="326">
        <v>108</v>
      </c>
      <c r="B18" s="314"/>
      <c r="C18" s="315"/>
      <c r="D18" s="119" t="s">
        <v>467</v>
      </c>
      <c r="E18" s="330">
        <f>+'4-BILAN'!F21</f>
        <v>0</v>
      </c>
      <c r="G18" s="330">
        <f>+'4-BILAN'!H21</f>
        <v>0</v>
      </c>
      <c r="H18" s="331"/>
      <c r="I18" s="328">
        <f t="shared" si="0"/>
        <v>0</v>
      </c>
      <c r="J18" s="317"/>
    </row>
    <row r="19" spans="1:10" ht="15" customHeight="1">
      <c r="A19" s="326" t="s">
        <v>271</v>
      </c>
      <c r="B19" s="314"/>
      <c r="C19" s="315"/>
      <c r="D19" s="119" t="s">
        <v>267</v>
      </c>
      <c r="E19" s="332">
        <f>+'4-BILAN'!F32</f>
        <v>0</v>
      </c>
      <c r="G19" s="332">
        <f>+'4-BILAN'!H32</f>
        <v>0</v>
      </c>
      <c r="I19" s="328">
        <f t="shared" si="0"/>
        <v>0</v>
      </c>
      <c r="J19" s="317"/>
    </row>
    <row r="20" spans="1:10" ht="15" customHeight="1">
      <c r="A20" s="326" t="s">
        <v>272</v>
      </c>
      <c r="B20" s="314"/>
      <c r="C20" s="315"/>
      <c r="D20" s="119" t="s">
        <v>268</v>
      </c>
      <c r="E20" s="332">
        <f>+'4-BILAN'!F46</f>
        <v>0</v>
      </c>
      <c r="G20" s="332">
        <f>+'4-BILAN'!H46</f>
        <v>0</v>
      </c>
      <c r="H20" s="334"/>
      <c r="I20" s="328">
        <f t="shared" si="0"/>
        <v>0</v>
      </c>
      <c r="J20" s="317"/>
    </row>
    <row r="21" spans="1:10" ht="15" customHeight="1">
      <c r="A21" s="318"/>
      <c r="B21" s="314"/>
      <c r="C21" s="315"/>
      <c r="D21" s="119" t="s">
        <v>103</v>
      </c>
      <c r="E21" s="335">
        <f>+'4-BILAN'!F22</f>
        <v>0</v>
      </c>
      <c r="G21" s="335">
        <f>+'4-BILAN'!H22</f>
        <v>0</v>
      </c>
      <c r="H21" s="336">
        <f>SUM(E16:E21)</f>
        <v>0</v>
      </c>
      <c r="I21" s="328">
        <f t="shared" si="0"/>
        <v>0</v>
      </c>
      <c r="J21" s="317"/>
    </row>
    <row r="22" spans="1:10" ht="3" customHeight="1">
      <c r="A22" s="318"/>
      <c r="B22" s="314"/>
      <c r="C22" s="315"/>
      <c r="E22" s="337"/>
      <c r="G22" s="338"/>
      <c r="H22" s="339"/>
      <c r="I22" s="339"/>
      <c r="J22" s="317"/>
    </row>
    <row r="23" spans="1:10" ht="9" customHeight="1">
      <c r="A23" s="318"/>
      <c r="B23" s="314"/>
      <c r="C23" s="315"/>
      <c r="G23" s="320"/>
      <c r="H23" s="320"/>
      <c r="I23" s="340"/>
      <c r="J23" s="317"/>
    </row>
    <row r="24" spans="1:10" ht="15" customHeight="1">
      <c r="A24" s="318"/>
      <c r="B24" s="314"/>
      <c r="C24" s="315" t="s">
        <v>241</v>
      </c>
      <c r="G24" s="734">
        <f>SUM(I15:I21)</f>
        <v>0</v>
      </c>
      <c r="H24" s="734"/>
      <c r="I24" s="734"/>
      <c r="J24" s="317"/>
    </row>
    <row r="25" spans="1:10" ht="12" customHeight="1">
      <c r="A25" s="318"/>
      <c r="B25" s="314"/>
      <c r="C25" s="315"/>
      <c r="G25" s="320"/>
      <c r="H25" s="320"/>
      <c r="I25" s="320"/>
      <c r="J25" s="317"/>
    </row>
    <row r="26" spans="1:10" ht="15" customHeight="1">
      <c r="A26" s="326" t="s">
        <v>264</v>
      </c>
      <c r="B26" s="314"/>
      <c r="C26" s="744" t="s">
        <v>240</v>
      </c>
      <c r="D26" s="744"/>
      <c r="E26" s="341">
        <f>'1-Présentation'!I7</f>
        <v>2024</v>
      </c>
      <c r="F26" s="342"/>
      <c r="G26" s="733">
        <f>+'4-BILAN'!H16</f>
        <v>0</v>
      </c>
      <c r="H26" s="733"/>
      <c r="I26" s="733"/>
      <c r="J26" s="317"/>
    </row>
    <row r="27" spans="1:10" ht="12" customHeight="1">
      <c r="A27" s="318"/>
      <c r="B27" s="314"/>
      <c r="C27" s="315"/>
      <c r="G27" s="343"/>
      <c r="H27" s="343"/>
      <c r="I27" s="343"/>
      <c r="J27" s="317"/>
    </row>
    <row r="28" spans="1:10" ht="18" customHeight="1">
      <c r="A28" s="318"/>
      <c r="B28" s="314"/>
      <c r="C28" s="315"/>
      <c r="F28" s="344" t="s">
        <v>242</v>
      </c>
      <c r="G28" s="735">
        <f>+G12+G24+G26</f>
        <v>0</v>
      </c>
      <c r="H28" s="735"/>
      <c r="I28" s="735"/>
      <c r="J28" s="317"/>
    </row>
    <row r="29" spans="1:10" ht="7.5" customHeight="1">
      <c r="A29" s="318"/>
      <c r="B29" s="314"/>
      <c r="C29" s="315"/>
      <c r="G29" s="345"/>
      <c r="H29" s="345"/>
      <c r="I29" s="345"/>
      <c r="J29" s="317"/>
    </row>
    <row r="30" spans="1:10" ht="7.5" customHeight="1">
      <c r="A30" s="346"/>
      <c r="B30" s="347"/>
      <c r="C30" s="348"/>
      <c r="D30" s="349"/>
      <c r="E30" s="349"/>
      <c r="F30" s="350"/>
      <c r="G30" s="351"/>
      <c r="H30" s="351"/>
      <c r="I30" s="351"/>
      <c r="J30" s="352"/>
    </row>
    <row r="31" spans="1:10" ht="18" customHeight="1">
      <c r="A31" s="353" t="s">
        <v>191</v>
      </c>
      <c r="B31" s="314"/>
      <c r="C31" s="174" t="s">
        <v>140</v>
      </c>
      <c r="D31" s="183"/>
      <c r="F31" s="354" t="s">
        <v>192</v>
      </c>
      <c r="G31" s="743">
        <f>'6-DÉPENSES'!G84</f>
        <v>0</v>
      </c>
      <c r="H31" s="743"/>
      <c r="I31" s="743"/>
      <c r="J31" s="317"/>
    </row>
    <row r="32" spans="1:10" ht="15" customHeight="1">
      <c r="A32" s="285"/>
      <c r="B32" s="314"/>
      <c r="C32" s="174"/>
      <c r="D32" s="183"/>
      <c r="F32" s="298"/>
      <c r="G32" s="355"/>
      <c r="H32" s="355"/>
      <c r="I32" s="355"/>
      <c r="J32" s="317"/>
    </row>
    <row r="33" spans="1:10" ht="18" customHeight="1">
      <c r="A33" s="356" t="s">
        <v>273</v>
      </c>
      <c r="B33" s="314"/>
      <c r="C33" s="174" t="s">
        <v>141</v>
      </c>
      <c r="D33" s="183"/>
      <c r="E33" s="357" t="s">
        <v>237</v>
      </c>
      <c r="G33" s="358" t="s">
        <v>236</v>
      </c>
      <c r="H33" s="355"/>
      <c r="I33" s="325" t="s">
        <v>238</v>
      </c>
      <c r="J33" s="317"/>
    </row>
    <row r="34" spans="1:10" ht="15" customHeight="1">
      <c r="A34" s="359">
        <v>204</v>
      </c>
      <c r="B34" s="314"/>
      <c r="C34" s="183"/>
      <c r="D34" s="183" t="s">
        <v>463</v>
      </c>
      <c r="E34" s="360">
        <f>+'4-BILAN'!F57</f>
        <v>0</v>
      </c>
      <c r="F34" s="298"/>
      <c r="G34" s="360">
        <f>+'4-BILAN'!H57</f>
        <v>0</v>
      </c>
      <c r="H34" s="361"/>
      <c r="I34" s="328">
        <f>-(E34-G34)</f>
        <v>0</v>
      </c>
      <c r="J34" s="317"/>
    </row>
    <row r="35" spans="1:10" ht="15" customHeight="1">
      <c r="A35" s="359">
        <v>205</v>
      </c>
      <c r="B35" s="314"/>
      <c r="C35" s="183"/>
      <c r="D35" s="183" t="s">
        <v>462</v>
      </c>
      <c r="E35" s="362">
        <f>+'4-BILAN'!F58</f>
        <v>0</v>
      </c>
      <c r="F35" s="298"/>
      <c r="G35" s="362">
        <f>+'4-BILAN'!H58</f>
        <v>0</v>
      </c>
      <c r="H35" s="361"/>
      <c r="I35" s="328">
        <f t="shared" ref="I35:I45" si="1">-(E35-G35)</f>
        <v>0</v>
      </c>
      <c r="J35" s="317"/>
    </row>
    <row r="36" spans="1:10" ht="15" customHeight="1">
      <c r="A36" s="359">
        <v>206</v>
      </c>
      <c r="B36" s="314"/>
      <c r="C36" s="183"/>
      <c r="D36" s="183" t="s">
        <v>61</v>
      </c>
      <c r="E36" s="362">
        <f>+'4-BILAN'!F59</f>
        <v>0</v>
      </c>
      <c r="F36" s="298"/>
      <c r="G36" s="362">
        <f>+'4-BILAN'!H59</f>
        <v>0</v>
      </c>
      <c r="H36" s="361"/>
      <c r="I36" s="328">
        <f t="shared" si="1"/>
        <v>0</v>
      </c>
      <c r="J36" s="317"/>
    </row>
    <row r="37" spans="1:10" ht="15" customHeight="1">
      <c r="A37" s="359">
        <v>207</v>
      </c>
      <c r="B37" s="314"/>
      <c r="C37" s="183"/>
      <c r="D37" s="183" t="s">
        <v>62</v>
      </c>
      <c r="E37" s="362">
        <f>+'4-BILAN'!F60</f>
        <v>0</v>
      </c>
      <c r="F37" s="298"/>
      <c r="G37" s="362">
        <f>+'4-BILAN'!H60</f>
        <v>0</v>
      </c>
      <c r="H37" s="361"/>
      <c r="I37" s="328">
        <f t="shared" si="1"/>
        <v>0</v>
      </c>
      <c r="J37" s="317"/>
    </row>
    <row r="38" spans="1:10" ht="15" customHeight="1">
      <c r="A38" s="359">
        <v>201</v>
      </c>
      <c r="B38" s="314"/>
      <c r="C38" s="183"/>
      <c r="D38" s="183" t="s">
        <v>274</v>
      </c>
      <c r="E38" s="362">
        <f>+'4-BILAN'!F54</f>
        <v>0</v>
      </c>
      <c r="F38" s="298"/>
      <c r="G38" s="362">
        <f>+'4-BILAN'!H54</f>
        <v>0</v>
      </c>
      <c r="H38" s="361"/>
      <c r="I38" s="328">
        <f t="shared" si="1"/>
        <v>0</v>
      </c>
      <c r="J38" s="317"/>
    </row>
    <row r="39" spans="1:10" ht="15" customHeight="1">
      <c r="A39" s="359">
        <v>211</v>
      </c>
      <c r="B39" s="314"/>
      <c r="C39" s="183"/>
      <c r="D39" s="183" t="s">
        <v>64</v>
      </c>
      <c r="E39" s="362">
        <f>+'4-BILAN'!F66</f>
        <v>0</v>
      </c>
      <c r="F39" s="298"/>
      <c r="G39" s="362">
        <f>+'4-BILAN'!H66</f>
        <v>0</v>
      </c>
      <c r="H39" s="361"/>
      <c r="I39" s="328">
        <f t="shared" si="1"/>
        <v>0</v>
      </c>
      <c r="J39" s="317"/>
    </row>
    <row r="40" spans="1:10" ht="15" customHeight="1">
      <c r="A40" s="359">
        <v>202</v>
      </c>
      <c r="B40" s="314"/>
      <c r="C40" s="183"/>
      <c r="D40" s="119" t="s">
        <v>269</v>
      </c>
      <c r="E40" s="362">
        <f>+'4-BILAN'!F55</f>
        <v>0</v>
      </c>
      <c r="F40" s="298"/>
      <c r="G40" s="362">
        <f>+'4-BILAN'!H55</f>
        <v>0</v>
      </c>
      <c r="H40" s="361"/>
      <c r="I40" s="328">
        <f t="shared" si="1"/>
        <v>0</v>
      </c>
      <c r="J40" s="317"/>
    </row>
    <row r="41" spans="1:10" ht="15" customHeight="1">
      <c r="A41" s="359">
        <v>212</v>
      </c>
      <c r="B41" s="314"/>
      <c r="C41" s="183"/>
      <c r="D41" s="119" t="s">
        <v>270</v>
      </c>
      <c r="E41" s="362">
        <f>+'4-BILAN'!F67</f>
        <v>0</v>
      </c>
      <c r="F41" s="298"/>
      <c r="G41" s="362">
        <f>+'4-BILAN'!H67</f>
        <v>0</v>
      </c>
      <c r="H41" s="361"/>
      <c r="I41" s="328">
        <f t="shared" si="1"/>
        <v>0</v>
      </c>
      <c r="J41" s="317"/>
    </row>
    <row r="42" spans="1:10" ht="15" customHeight="1">
      <c r="A42" s="359">
        <v>203</v>
      </c>
      <c r="B42" s="314"/>
      <c r="C42" s="183"/>
      <c r="D42" s="183" t="s">
        <v>476</v>
      </c>
      <c r="E42" s="362">
        <f>+'4-BILAN'!F56</f>
        <v>0</v>
      </c>
      <c r="F42" s="298"/>
      <c r="G42" s="362">
        <f>+'4-BILAN'!H56</f>
        <v>0</v>
      </c>
      <c r="H42" s="361"/>
      <c r="I42" s="328">
        <f t="shared" si="1"/>
        <v>0</v>
      </c>
      <c r="J42" s="317"/>
    </row>
    <row r="43" spans="1:10" ht="15" customHeight="1">
      <c r="A43" s="359">
        <v>213</v>
      </c>
      <c r="B43" s="314"/>
      <c r="C43" s="183"/>
      <c r="D43" s="119" t="s">
        <v>65</v>
      </c>
      <c r="E43" s="362">
        <f>+'4-BILAN'!F68</f>
        <v>0</v>
      </c>
      <c r="F43" s="298"/>
      <c r="G43" s="362">
        <f>+'4-BILAN'!H68</f>
        <v>0</v>
      </c>
      <c r="H43" s="361"/>
      <c r="I43" s="328">
        <f t="shared" si="1"/>
        <v>0</v>
      </c>
      <c r="J43" s="317"/>
    </row>
    <row r="44" spans="1:10" ht="15" customHeight="1">
      <c r="A44" s="363"/>
      <c r="B44" s="314"/>
      <c r="C44" s="183"/>
      <c r="D44" s="183" t="s">
        <v>142</v>
      </c>
      <c r="E44" s="364">
        <f>+'4-BILAN'!F61</f>
        <v>0</v>
      </c>
      <c r="F44" s="298"/>
      <c r="G44" s="362">
        <f>+'4-BILAN'!H61</f>
        <v>0</v>
      </c>
      <c r="H44" s="361"/>
      <c r="I44" s="328">
        <f t="shared" si="1"/>
        <v>0</v>
      </c>
      <c r="J44" s="317"/>
    </row>
    <row r="45" spans="1:10" ht="15" customHeight="1">
      <c r="A45" s="326">
        <v>292</v>
      </c>
      <c r="B45" s="314"/>
      <c r="C45" s="183"/>
      <c r="D45" s="183" t="s">
        <v>396</v>
      </c>
      <c r="E45" s="365">
        <f>+'4-BILAN'!F74</f>
        <v>0</v>
      </c>
      <c r="F45" s="298"/>
      <c r="G45" s="365">
        <f>+'4-BILAN'!H74</f>
        <v>0</v>
      </c>
      <c r="H45" s="366">
        <f>SUM(E34:E45)</f>
        <v>0</v>
      </c>
      <c r="I45" s="328">
        <f t="shared" si="1"/>
        <v>0</v>
      </c>
      <c r="J45" s="317"/>
    </row>
    <row r="46" spans="1:10" ht="3" customHeight="1">
      <c r="A46" s="318"/>
      <c r="B46" s="314"/>
      <c r="C46" s="183"/>
      <c r="D46" s="183"/>
      <c r="F46" s="298"/>
      <c r="G46" s="367"/>
      <c r="H46" s="182"/>
      <c r="I46" s="368"/>
      <c r="J46" s="317"/>
    </row>
    <row r="47" spans="1:10" ht="9" customHeight="1">
      <c r="A47" s="318"/>
      <c r="B47" s="314"/>
      <c r="C47" s="315"/>
      <c r="G47" s="345"/>
      <c r="H47" s="345"/>
      <c r="I47" s="345"/>
      <c r="J47" s="317"/>
    </row>
    <row r="48" spans="1:10" ht="15" customHeight="1">
      <c r="A48" s="318"/>
      <c r="B48" s="314"/>
      <c r="C48" s="174" t="s">
        <v>145</v>
      </c>
      <c r="D48" s="183"/>
      <c r="G48" s="740">
        <f>SUM(I34:I45)</f>
        <v>0</v>
      </c>
      <c r="H48" s="740"/>
      <c r="I48" s="740"/>
      <c r="J48" s="317"/>
    </row>
    <row r="49" spans="1:10" ht="12" customHeight="1">
      <c r="A49" s="318"/>
      <c r="B49" s="314"/>
      <c r="C49" s="183"/>
      <c r="D49" s="183"/>
      <c r="G49" s="361"/>
      <c r="H49" s="361"/>
      <c r="I49" s="369"/>
      <c r="J49" s="317"/>
    </row>
    <row r="50" spans="1:10" ht="15" customHeight="1">
      <c r="A50" s="326" t="s">
        <v>264</v>
      </c>
      <c r="B50" s="314"/>
      <c r="C50" s="739" t="s">
        <v>233</v>
      </c>
      <c r="D50" s="739"/>
      <c r="E50" s="370">
        <f>'1-Présentation'!I7</f>
        <v>2024</v>
      </c>
      <c r="G50" s="733">
        <f>+'4-BILAN'!F16</f>
        <v>0</v>
      </c>
      <c r="H50" s="733"/>
      <c r="I50" s="733"/>
      <c r="J50" s="317"/>
    </row>
    <row r="51" spans="1:10" ht="12" customHeight="1">
      <c r="A51" s="318"/>
      <c r="B51" s="314"/>
      <c r="C51" s="315"/>
      <c r="E51" s="371"/>
      <c r="G51" s="345"/>
      <c r="H51" s="345"/>
      <c r="I51" s="345"/>
      <c r="J51" s="317"/>
    </row>
    <row r="52" spans="1:10" ht="18" customHeight="1">
      <c r="A52" s="318"/>
      <c r="B52" s="314"/>
      <c r="C52" s="315"/>
      <c r="F52" s="372" t="s">
        <v>243</v>
      </c>
      <c r="G52" s="735">
        <f>G31+G48+G50</f>
        <v>0</v>
      </c>
      <c r="H52" s="735"/>
      <c r="I52" s="735"/>
      <c r="J52" s="317"/>
    </row>
    <row r="53" spans="1:10" ht="7.5" customHeight="1">
      <c r="A53" s="318"/>
      <c r="B53" s="314"/>
      <c r="C53" s="315"/>
      <c r="F53" s="373"/>
      <c r="G53" s="345"/>
      <c r="H53" s="345"/>
      <c r="I53" s="345"/>
      <c r="J53" s="317"/>
    </row>
    <row r="54" spans="1:10" ht="7.5" customHeight="1">
      <c r="A54" s="346"/>
      <c r="B54" s="349"/>
      <c r="C54" s="348"/>
      <c r="D54" s="349"/>
      <c r="E54" s="349"/>
      <c r="F54" s="374"/>
      <c r="G54" s="351"/>
      <c r="H54" s="351"/>
      <c r="I54" s="351"/>
      <c r="J54" s="352"/>
    </row>
    <row r="55" spans="1:10" ht="15" customHeight="1">
      <c r="A55" s="741" t="s">
        <v>275</v>
      </c>
      <c r="B55" s="742"/>
      <c r="C55" s="742"/>
      <c r="D55" s="742"/>
      <c r="E55" s="375" t="s">
        <v>244</v>
      </c>
      <c r="F55" s="373"/>
      <c r="G55" s="736">
        <f>G28-G52</f>
        <v>0</v>
      </c>
      <c r="H55" s="736"/>
      <c r="I55" s="736"/>
      <c r="J55" s="317"/>
    </row>
    <row r="56" spans="1:10" ht="9" customHeight="1" thickBot="1">
      <c r="A56" s="376"/>
      <c r="B56" s="377"/>
      <c r="C56" s="377"/>
      <c r="D56" s="377"/>
      <c r="E56" s="377"/>
      <c r="F56" s="378"/>
      <c r="G56" s="379"/>
      <c r="H56" s="379"/>
      <c r="I56" s="380"/>
      <c r="J56" s="381"/>
    </row>
  </sheetData>
  <sheetProtection algorithmName="SHA-512" hashValue="7XtUM+Nm43QuOVrQ2GdqWkH8dvMI4W9XE14CnjcSN1sa55/m/G893C8HWsMsQ79+1tWYztV1m1uBzDJVfqlJiQ==" saltValue="ifaVZfbViVcmZXC61GzBUg==" spinCount="100000" sheet="1" objects="1" scenarios="1" selectLockedCells="1"/>
  <mergeCells count="20">
    <mergeCell ref="G26:I26"/>
    <mergeCell ref="G24:I24"/>
    <mergeCell ref="G52:I52"/>
    <mergeCell ref="G55:I55"/>
    <mergeCell ref="A9:D9"/>
    <mergeCell ref="G28:I28"/>
    <mergeCell ref="C50:D50"/>
    <mergeCell ref="G48:I48"/>
    <mergeCell ref="G50:I50"/>
    <mergeCell ref="A55:D55"/>
    <mergeCell ref="G31:I31"/>
    <mergeCell ref="C26:D26"/>
    <mergeCell ref="G12:I12"/>
    <mergeCell ref="F9:J9"/>
    <mergeCell ref="A8:J8"/>
    <mergeCell ref="A3:J3"/>
    <mergeCell ref="A1:J1"/>
    <mergeCell ref="A2:J2"/>
    <mergeCell ref="A5:J5"/>
    <mergeCell ref="A4:J4"/>
  </mergeCells>
  <phoneticPr fontId="3" type="noConversion"/>
  <conditionalFormatting sqref="G28:I28">
    <cfRule type="cellIs" dxfId="4" priority="3" stopIfTrue="1" operator="equal">
      <formula>$G$52</formula>
    </cfRule>
  </conditionalFormatting>
  <conditionalFormatting sqref="G52:I52">
    <cfRule type="cellIs" dxfId="3" priority="2" stopIfTrue="1" operator="equal">
      <formula>$G$28</formula>
    </cfRule>
  </conditionalFormatting>
  <conditionalFormatting sqref="G55:I55">
    <cfRule type="cellIs" dxfId="2" priority="1" stopIfTrue="1" operator="notEqual">
      <formula>0</formula>
    </cfRule>
  </conditionalFormatting>
  <printOptions horizontalCentered="1" verticalCentered="1"/>
  <pageMargins left="0.47244094488188981" right="0.47244094488188981" top="0.39370078740157483" bottom="0.39370078740157483" header="0.39370078740157483" footer="0.31496062992125984"/>
  <pageSetup orientation="portrait" r:id="rId1"/>
  <headerFooter alignWithMargins="0">
    <oddFooter>&amp;CPage 7</oddFooter>
  </headerFooter>
  <cellWatches>
    <cellWatch r="G34"/>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pageSetUpPr fitToPage="1"/>
  </sheetPr>
  <dimension ref="A1:W71"/>
  <sheetViews>
    <sheetView zoomScaleNormal="100" workbookViewId="0">
      <selection activeCell="S55" sqref="S55:U55"/>
    </sheetView>
  </sheetViews>
  <sheetFormatPr baseColWidth="10" defaultColWidth="9.109375" defaultRowHeight="13.2"/>
  <cols>
    <col min="1" max="1" width="0.6640625" style="227" customWidth="1"/>
    <col min="2" max="2" width="2.109375" style="227" customWidth="1"/>
    <col min="3" max="4" width="3.6640625" style="227" customWidth="1"/>
    <col min="5" max="5" width="1.6640625" style="227" customWidth="1"/>
    <col min="6" max="6" width="8.6640625" style="227" customWidth="1"/>
    <col min="7" max="7" width="2.109375" style="227" customWidth="1"/>
    <col min="8" max="9" width="6.5546875" style="227" customWidth="1"/>
    <col min="10" max="10" width="1.6640625" style="227" customWidth="1"/>
    <col min="11" max="11" width="1.33203125" style="227" customWidth="1"/>
    <col min="12" max="12" width="8.6640625" style="227" customWidth="1"/>
    <col min="13" max="13" width="1.6640625" style="227" customWidth="1"/>
    <col min="14" max="14" width="5.6640625" style="227" customWidth="1"/>
    <col min="15" max="15" width="1.6640625" style="227" customWidth="1"/>
    <col min="16" max="16" width="16.6640625" style="227" customWidth="1"/>
    <col min="17" max="17" width="2.6640625" style="227" customWidth="1"/>
    <col min="18" max="18" width="0.88671875" style="227" customWidth="1"/>
    <col min="19" max="19" width="10.6640625" style="227" customWidth="1"/>
    <col min="20" max="20" width="1.6640625" style="227" customWidth="1"/>
    <col min="21" max="21" width="5.6640625" style="227" customWidth="1"/>
    <col min="22" max="22" width="0.88671875" style="227" customWidth="1"/>
    <col min="23" max="23" width="1.6640625" style="227" customWidth="1"/>
    <col min="24" max="16384" width="9.109375" style="227"/>
  </cols>
  <sheetData>
    <row r="1" spans="1:23" ht="16.5" customHeight="1" thickBot="1">
      <c r="A1" s="748" t="s">
        <v>491</v>
      </c>
      <c r="B1" s="749"/>
      <c r="C1" s="749"/>
      <c r="D1" s="749"/>
      <c r="E1" s="749"/>
      <c r="F1" s="749"/>
      <c r="G1" s="749"/>
      <c r="H1" s="749"/>
      <c r="I1" s="749"/>
      <c r="J1" s="749"/>
      <c r="K1" s="749"/>
      <c r="L1" s="749"/>
      <c r="M1" s="749"/>
      <c r="N1" s="749"/>
      <c r="O1" s="749"/>
      <c r="P1" s="749"/>
      <c r="Q1" s="749"/>
      <c r="R1" s="749"/>
      <c r="S1" s="749"/>
      <c r="T1" s="749"/>
      <c r="U1" s="749"/>
      <c r="V1" s="749"/>
      <c r="W1" s="749"/>
    </row>
    <row r="2" spans="1:23" ht="18" customHeight="1">
      <c r="A2" s="383"/>
      <c r="B2" s="751" t="s">
        <v>293</v>
      </c>
      <c r="C2" s="751"/>
      <c r="D2" s="751"/>
      <c r="E2" s="751"/>
      <c r="F2" s="751"/>
      <c r="G2" s="384"/>
      <c r="H2" s="384"/>
      <c r="I2" s="384"/>
      <c r="J2" s="384"/>
      <c r="K2" s="384"/>
      <c r="L2" s="384"/>
      <c r="M2" s="384"/>
      <c r="N2" s="384"/>
      <c r="O2" s="384"/>
      <c r="P2" s="384"/>
      <c r="Q2" s="384"/>
      <c r="R2" s="384"/>
      <c r="S2" s="385" t="s">
        <v>246</v>
      </c>
      <c r="T2" s="750">
        <f>'1-Présentation'!I7</f>
        <v>2024</v>
      </c>
      <c r="U2" s="750"/>
      <c r="V2" s="750"/>
      <c r="W2" s="386"/>
    </row>
    <row r="3" spans="1:23" ht="21" customHeight="1">
      <c r="A3" s="387"/>
      <c r="B3" s="752">
        <f>'1-Présentation'!A4</f>
        <v>0</v>
      </c>
      <c r="C3" s="752"/>
      <c r="D3" s="752"/>
      <c r="E3" s="752"/>
      <c r="F3" s="752"/>
      <c r="G3" s="752"/>
      <c r="H3" s="752"/>
      <c r="I3" s="752"/>
      <c r="J3" s="752"/>
      <c r="K3" s="752"/>
      <c r="L3" s="752"/>
      <c r="M3" s="752"/>
      <c r="N3" s="752"/>
      <c r="O3" s="752"/>
      <c r="P3" s="752"/>
      <c r="Q3" s="752"/>
      <c r="R3" s="752"/>
      <c r="S3" s="752"/>
      <c r="T3" s="752"/>
      <c r="U3" s="752"/>
      <c r="V3" s="752"/>
      <c r="W3" s="753"/>
    </row>
    <row r="4" spans="1:23" ht="7.5" customHeight="1" thickBot="1">
      <c r="A4" s="388"/>
      <c r="B4" s="389"/>
      <c r="C4" s="390"/>
      <c r="D4" s="391"/>
      <c r="E4" s="391"/>
      <c r="F4" s="390"/>
      <c r="G4" s="390"/>
      <c r="H4" s="390"/>
      <c r="I4" s="390"/>
      <c r="J4" s="390"/>
      <c r="K4" s="390"/>
      <c r="L4" s="391"/>
      <c r="M4" s="391"/>
      <c r="N4" s="391"/>
      <c r="O4" s="391"/>
      <c r="P4" s="391"/>
      <c r="Q4" s="391"/>
      <c r="R4" s="391"/>
      <c r="S4" s="391"/>
      <c r="T4" s="391"/>
      <c r="U4" s="390"/>
      <c r="V4" s="390"/>
      <c r="W4" s="392"/>
    </row>
    <row r="5" spans="1:23" ht="9" customHeight="1" thickTop="1">
      <c r="A5" s="387"/>
      <c r="B5" s="255"/>
      <c r="D5" s="251"/>
      <c r="E5" s="251"/>
      <c r="L5" s="251"/>
      <c r="M5" s="251"/>
      <c r="N5" s="251"/>
      <c r="O5" s="251"/>
      <c r="P5" s="251"/>
      <c r="Q5" s="251"/>
      <c r="R5" s="251"/>
      <c r="S5" s="251"/>
      <c r="T5" s="251"/>
      <c r="W5" s="393"/>
    </row>
    <row r="6" spans="1:23" ht="16.5" customHeight="1">
      <c r="A6" s="387"/>
      <c r="B6" s="71" t="s">
        <v>247</v>
      </c>
      <c r="C6" s="394" t="s">
        <v>460</v>
      </c>
      <c r="D6" s="251"/>
      <c r="E6" s="251"/>
      <c r="S6" s="755">
        <f>'5-REVENUS'!H59</f>
        <v>0</v>
      </c>
      <c r="T6" s="755"/>
      <c r="U6" s="755"/>
      <c r="V6" s="755"/>
      <c r="W6" s="393"/>
    </row>
    <row r="7" spans="1:23" ht="15" customHeight="1">
      <c r="A7" s="387"/>
      <c r="C7" s="71"/>
      <c r="D7" s="251"/>
      <c r="E7" s="251"/>
      <c r="S7" s="754"/>
      <c r="T7" s="754"/>
      <c r="U7" s="754"/>
      <c r="V7" s="754"/>
      <c r="W7" s="393"/>
    </row>
    <row r="8" spans="1:23" ht="6" customHeight="1">
      <c r="A8" s="387"/>
      <c r="D8" s="251"/>
      <c r="E8" s="251"/>
      <c r="P8" s="766" t="s">
        <v>276</v>
      </c>
      <c r="Q8" s="766"/>
      <c r="W8" s="393"/>
    </row>
    <row r="9" spans="1:23" ht="12.75" customHeight="1">
      <c r="A9" s="387"/>
      <c r="C9" s="395"/>
      <c r="D9" s="251"/>
      <c r="E9" s="251"/>
      <c r="P9" s="766"/>
      <c r="Q9" s="766"/>
      <c r="S9" s="756" t="s">
        <v>277</v>
      </c>
      <c r="T9" s="757"/>
      <c r="U9" s="757"/>
      <c r="V9" s="757"/>
      <c r="W9" s="393"/>
    </row>
    <row r="10" spans="1:23" ht="6" customHeight="1">
      <c r="A10" s="387"/>
      <c r="D10" s="251"/>
      <c r="E10" s="251"/>
      <c r="P10" s="396"/>
      <c r="Q10" s="396"/>
      <c r="W10" s="393"/>
    </row>
    <row r="11" spans="1:23" ht="12.75" customHeight="1">
      <c r="A11" s="387"/>
      <c r="C11" s="395" t="s">
        <v>248</v>
      </c>
      <c r="D11" s="251"/>
      <c r="E11" s="251"/>
      <c r="P11" s="396"/>
      <c r="Q11" s="396"/>
      <c r="S11" s="756"/>
      <c r="T11" s="757"/>
      <c r="U11" s="757"/>
      <c r="V11" s="757"/>
      <c r="W11" s="393"/>
    </row>
    <row r="12" spans="1:23" ht="6" customHeight="1">
      <c r="A12" s="387"/>
      <c r="C12" s="395"/>
      <c r="D12" s="251"/>
      <c r="E12" s="251"/>
      <c r="P12" s="396"/>
      <c r="Q12" s="396"/>
      <c r="S12" s="397"/>
      <c r="T12" s="398"/>
      <c r="U12" s="398"/>
      <c r="V12" s="398"/>
      <c r="W12" s="393"/>
    </row>
    <row r="13" spans="1:23" ht="14.25" customHeight="1">
      <c r="A13" s="387"/>
      <c r="C13" s="128" t="s">
        <v>10</v>
      </c>
      <c r="D13" s="113" t="s">
        <v>260</v>
      </c>
      <c r="N13" s="399"/>
      <c r="O13" s="399"/>
      <c r="P13" s="763">
        <f>'6-DÉPENSES'!G72</f>
        <v>0</v>
      </c>
      <c r="Q13" s="763"/>
      <c r="R13" s="400"/>
      <c r="S13" s="764">
        <f>P13</f>
        <v>0</v>
      </c>
      <c r="T13" s="764"/>
      <c r="U13" s="764"/>
      <c r="V13" s="764"/>
      <c r="W13" s="393"/>
    </row>
    <row r="14" spans="1:23" ht="14.25" customHeight="1">
      <c r="A14" s="387"/>
      <c r="C14" s="128" t="s">
        <v>11</v>
      </c>
      <c r="D14" s="113" t="s">
        <v>390</v>
      </c>
      <c r="N14" s="399"/>
      <c r="O14" s="399"/>
      <c r="P14" s="759">
        <f>'5-REVENUS'!H47+'5-REVENUS'!H48+'5-REVENUS'!H50</f>
        <v>0</v>
      </c>
      <c r="Q14" s="759"/>
      <c r="R14" s="400"/>
      <c r="S14" s="758">
        <f>P14</f>
        <v>0</v>
      </c>
      <c r="T14" s="758"/>
      <c r="U14" s="758"/>
      <c r="V14" s="758"/>
      <c r="W14" s="393"/>
    </row>
    <row r="15" spans="1:23" ht="14.25" customHeight="1">
      <c r="A15" s="387"/>
      <c r="C15" s="128" t="s">
        <v>12</v>
      </c>
      <c r="D15" s="6" t="s">
        <v>494</v>
      </c>
      <c r="E15" s="7"/>
      <c r="F15" s="7"/>
      <c r="G15" s="7"/>
      <c r="H15" s="7"/>
      <c r="I15" s="7"/>
      <c r="J15" s="7"/>
      <c r="K15" s="7"/>
      <c r="L15" s="7"/>
      <c r="M15" s="7"/>
      <c r="N15" s="16"/>
      <c r="O15" s="399"/>
      <c r="P15" s="759">
        <f>'5-REVENUS'!H53</f>
        <v>0</v>
      </c>
      <c r="Q15" s="759"/>
      <c r="R15" s="400"/>
      <c r="S15" s="758">
        <f>P15</f>
        <v>0</v>
      </c>
      <c r="T15" s="758"/>
      <c r="U15" s="758"/>
      <c r="V15" s="758"/>
      <c r="W15" s="393"/>
    </row>
    <row r="16" spans="1:23" ht="14.25" customHeight="1">
      <c r="A16" s="387"/>
      <c r="C16" s="128" t="s">
        <v>13</v>
      </c>
      <c r="D16" s="113" t="s">
        <v>391</v>
      </c>
      <c r="O16" s="399"/>
      <c r="P16" s="759">
        <f>'5-REVENUS'!H45</f>
        <v>0</v>
      </c>
      <c r="Q16" s="759"/>
      <c r="R16" s="400"/>
      <c r="S16" s="758">
        <f>P16</f>
        <v>0</v>
      </c>
      <c r="T16" s="758"/>
      <c r="U16" s="758"/>
      <c r="V16" s="758"/>
      <c r="W16" s="393"/>
    </row>
    <row r="17" spans="1:23">
      <c r="A17" s="387"/>
      <c r="C17" s="128" t="s">
        <v>14</v>
      </c>
      <c r="D17" s="227" t="s">
        <v>249</v>
      </c>
      <c r="F17" s="674" t="s">
        <v>250</v>
      </c>
      <c r="G17" s="769"/>
      <c r="H17" s="769"/>
      <c r="I17" s="769"/>
      <c r="J17" s="769"/>
      <c r="K17" s="769"/>
      <c r="L17" s="769"/>
      <c r="M17" s="769"/>
      <c r="N17" s="399"/>
      <c r="O17" s="399"/>
      <c r="P17" s="765"/>
      <c r="Q17" s="765"/>
      <c r="R17" s="400"/>
      <c r="S17" s="762"/>
      <c r="T17" s="762"/>
      <c r="U17" s="762"/>
      <c r="V17" s="762"/>
      <c r="W17" s="393"/>
    </row>
    <row r="18" spans="1:23">
      <c r="A18" s="387"/>
      <c r="C18" s="394"/>
      <c r="F18" s="767"/>
      <c r="G18" s="767"/>
      <c r="H18" s="767"/>
      <c r="I18" s="767"/>
      <c r="J18" s="767"/>
      <c r="K18" s="767"/>
      <c r="L18" s="767"/>
      <c r="M18" s="767"/>
      <c r="N18" s="400"/>
      <c r="O18" s="399"/>
      <c r="P18" s="761"/>
      <c r="Q18" s="761"/>
      <c r="R18" s="400"/>
      <c r="S18" s="762"/>
      <c r="T18" s="762"/>
      <c r="U18" s="762"/>
      <c r="V18" s="762"/>
      <c r="W18" s="393"/>
    </row>
    <row r="19" spans="1:23">
      <c r="A19" s="387"/>
      <c r="C19" s="394"/>
      <c r="D19" s="251"/>
      <c r="E19" s="251"/>
      <c r="F19" s="770"/>
      <c r="G19" s="770"/>
      <c r="H19" s="770"/>
      <c r="I19" s="770"/>
      <c r="J19" s="770"/>
      <c r="K19" s="770"/>
      <c r="L19" s="770"/>
      <c r="M19" s="770"/>
      <c r="N19" s="399"/>
      <c r="O19" s="399"/>
      <c r="P19" s="761"/>
      <c r="Q19" s="761"/>
      <c r="R19" s="400"/>
      <c r="S19" s="762"/>
      <c r="T19" s="762"/>
      <c r="U19" s="762"/>
      <c r="V19" s="762"/>
      <c r="W19" s="393"/>
    </row>
    <row r="20" spans="1:23" ht="6.75" customHeight="1">
      <c r="A20" s="387"/>
      <c r="C20" s="128"/>
      <c r="D20" s="113"/>
      <c r="N20" s="399"/>
      <c r="O20" s="399"/>
      <c r="P20" s="401"/>
      <c r="Q20" s="401"/>
      <c r="R20" s="400"/>
      <c r="S20" s="402"/>
      <c r="T20" s="402"/>
      <c r="U20" s="402"/>
      <c r="V20" s="402"/>
      <c r="W20" s="393"/>
    </row>
    <row r="21" spans="1:23" ht="12.75" customHeight="1">
      <c r="A21" s="387"/>
      <c r="C21" s="395" t="s">
        <v>392</v>
      </c>
      <c r="D21" s="251"/>
      <c r="E21" s="251"/>
      <c r="P21" s="396"/>
      <c r="Q21" s="396"/>
      <c r="S21" s="756"/>
      <c r="T21" s="757"/>
      <c r="U21" s="757"/>
      <c r="V21" s="757"/>
      <c r="W21" s="393"/>
    </row>
    <row r="22" spans="1:23" ht="6" customHeight="1">
      <c r="A22" s="387"/>
      <c r="C22" s="395"/>
      <c r="D22" s="251"/>
      <c r="E22" s="251"/>
      <c r="P22" s="396"/>
      <c r="Q22" s="396"/>
      <c r="S22" s="397"/>
      <c r="T22" s="398"/>
      <c r="U22" s="398"/>
      <c r="V22" s="398"/>
      <c r="W22" s="393"/>
    </row>
    <row r="23" spans="1:23" ht="16.5" customHeight="1">
      <c r="A23" s="387"/>
      <c r="C23" s="128" t="s">
        <v>10</v>
      </c>
      <c r="D23" s="113" t="s">
        <v>400</v>
      </c>
      <c r="J23" s="403"/>
      <c r="K23" s="768"/>
      <c r="L23" s="768"/>
      <c r="M23" s="768"/>
      <c r="N23" s="768"/>
      <c r="O23" s="399"/>
      <c r="P23" s="763">
        <f>+'6-DÉPENSES'!G57+'6-DÉPENSES'!G58+'6-DÉPENSES'!G59+'6-DÉPENSES'!G60</f>
        <v>0</v>
      </c>
      <c r="Q23" s="763"/>
      <c r="R23" s="400"/>
      <c r="S23" s="764">
        <f>P23</f>
        <v>0</v>
      </c>
      <c r="T23" s="764"/>
      <c r="U23" s="764"/>
      <c r="V23" s="764"/>
      <c r="W23" s="393"/>
    </row>
    <row r="24" spans="1:23" ht="13.5" customHeight="1">
      <c r="A24" s="387"/>
      <c r="C24" s="404" t="s">
        <v>11</v>
      </c>
      <c r="D24" s="113" t="s">
        <v>401</v>
      </c>
      <c r="O24" s="399"/>
      <c r="P24" s="759">
        <f>'6-DÉPENSES'!G41+'6-DÉPENSES'!G42+'6-DÉPENSES'!G51</f>
        <v>0</v>
      </c>
      <c r="Q24" s="759"/>
      <c r="R24" s="400"/>
      <c r="S24" s="758">
        <f>P24</f>
        <v>0</v>
      </c>
      <c r="T24" s="758"/>
      <c r="U24" s="758"/>
      <c r="V24" s="758"/>
      <c r="W24" s="393"/>
    </row>
    <row r="25" spans="1:23" ht="12.75" customHeight="1">
      <c r="A25" s="387"/>
      <c r="C25" s="128" t="s">
        <v>12</v>
      </c>
      <c r="D25" s="113" t="s">
        <v>445</v>
      </c>
      <c r="O25" s="399"/>
      <c r="P25" s="771">
        <f>0.25*('5-REVENUS'!H25+'5-REVENUS'!H26+'5-REVENUS'!H27)</f>
        <v>0</v>
      </c>
      <c r="Q25" s="771"/>
      <c r="R25" s="400"/>
      <c r="S25" s="758">
        <f>P25</f>
        <v>0</v>
      </c>
      <c r="T25" s="758"/>
      <c r="U25" s="758"/>
      <c r="V25" s="758"/>
      <c r="W25" s="393"/>
    </row>
    <row r="26" spans="1:23" ht="12.75" customHeight="1">
      <c r="A26" s="387"/>
      <c r="C26" s="128" t="s">
        <v>13</v>
      </c>
      <c r="D26" s="6" t="s">
        <v>495</v>
      </c>
      <c r="E26" s="7"/>
      <c r="F26" s="7"/>
      <c r="G26" s="7"/>
      <c r="H26" s="7"/>
      <c r="I26" s="7"/>
      <c r="J26" s="7"/>
      <c r="K26" s="7"/>
      <c r="L26" s="7"/>
      <c r="M26" s="7"/>
      <c r="N26" s="7"/>
      <c r="O26" s="16"/>
      <c r="P26" s="760"/>
      <c r="Q26" s="760"/>
      <c r="R26" s="400"/>
      <c r="S26" s="762"/>
      <c r="T26" s="762"/>
      <c r="U26" s="762"/>
      <c r="V26" s="762"/>
      <c r="W26" s="393"/>
    </row>
    <row r="27" spans="1:23" ht="7.5" customHeight="1">
      <c r="A27" s="387"/>
      <c r="C27" s="128"/>
      <c r="D27" s="405"/>
      <c r="E27" s="406"/>
      <c r="F27" s="406"/>
      <c r="G27" s="406"/>
      <c r="H27" s="406"/>
      <c r="I27" s="406"/>
      <c r="J27" s="406"/>
      <c r="K27" s="406"/>
      <c r="L27" s="406"/>
      <c r="M27" s="406"/>
      <c r="N27" s="406"/>
      <c r="O27" s="399"/>
      <c r="P27" s="401"/>
      <c r="Q27" s="401"/>
      <c r="R27" s="400"/>
      <c r="S27" s="402"/>
      <c r="T27" s="402"/>
      <c r="U27" s="402"/>
      <c r="V27" s="402"/>
      <c r="W27" s="393"/>
    </row>
    <row r="28" spans="1:23" ht="18" customHeight="1">
      <c r="A28" s="387"/>
      <c r="C28" s="134" t="s">
        <v>393</v>
      </c>
      <c r="D28" s="251"/>
      <c r="E28" s="251"/>
      <c r="S28" s="784">
        <f>SUM(S13:V26)</f>
        <v>0</v>
      </c>
      <c r="T28" s="785"/>
      <c r="U28" s="785"/>
      <c r="V28" s="785"/>
      <c r="W28" s="393"/>
    </row>
    <row r="29" spans="1:23" ht="10.5" customHeight="1">
      <c r="A29" s="387"/>
      <c r="C29" s="251"/>
      <c r="D29" s="251"/>
      <c r="E29" s="251"/>
      <c r="W29" s="393"/>
    </row>
    <row r="30" spans="1:23" ht="13.8">
      <c r="A30" s="387"/>
      <c r="C30" s="394" t="s">
        <v>402</v>
      </c>
      <c r="D30" s="251"/>
      <c r="E30" s="251"/>
      <c r="Q30" s="407" t="s">
        <v>251</v>
      </c>
      <c r="R30" s="407"/>
      <c r="S30" s="779">
        <f>S6-S28</f>
        <v>0</v>
      </c>
      <c r="T30" s="779"/>
      <c r="U30" s="779"/>
      <c r="V30" s="779"/>
      <c r="W30" s="780"/>
    </row>
    <row r="31" spans="1:23" ht="9" customHeight="1">
      <c r="A31" s="387"/>
      <c r="D31" s="251"/>
      <c r="E31" s="251"/>
      <c r="S31" s="408"/>
      <c r="T31" s="408"/>
      <c r="U31" s="408"/>
      <c r="V31" s="408"/>
      <c r="W31" s="393"/>
    </row>
    <row r="32" spans="1:23">
      <c r="A32" s="387"/>
      <c r="B32" s="71" t="s">
        <v>252</v>
      </c>
      <c r="C32" s="409" t="s">
        <v>253</v>
      </c>
      <c r="D32" s="251"/>
      <c r="E32" s="251"/>
      <c r="W32" s="393"/>
    </row>
    <row r="33" spans="1:23" ht="15" customHeight="1">
      <c r="A33" s="387"/>
      <c r="C33" s="394" t="s">
        <v>403</v>
      </c>
      <c r="D33" s="251"/>
      <c r="E33" s="251"/>
      <c r="S33" s="790"/>
      <c r="T33" s="790"/>
      <c r="U33" s="790"/>
      <c r="V33" s="410"/>
      <c r="W33" s="393"/>
    </row>
    <row r="34" spans="1:23" ht="9" customHeight="1">
      <c r="A34" s="387"/>
      <c r="D34" s="251"/>
      <c r="E34" s="251"/>
      <c r="W34" s="393"/>
    </row>
    <row r="35" spans="1:23" ht="15" customHeight="1">
      <c r="A35" s="387"/>
      <c r="C35" s="411" t="s">
        <v>261</v>
      </c>
      <c r="D35" s="251"/>
      <c r="E35" s="251"/>
      <c r="S35" s="791"/>
      <c r="T35" s="791"/>
      <c r="U35" s="791"/>
      <c r="V35" s="412"/>
      <c r="W35" s="393"/>
    </row>
    <row r="36" spans="1:23" ht="9" customHeight="1">
      <c r="A36" s="387"/>
      <c r="D36" s="251"/>
      <c r="E36" s="251"/>
      <c r="W36" s="393"/>
    </row>
    <row r="37" spans="1:23" ht="13.8">
      <c r="A37" s="387"/>
      <c r="C37" s="394" t="s">
        <v>404</v>
      </c>
      <c r="D37" s="251"/>
      <c r="E37" s="251"/>
      <c r="Q37" s="407" t="s">
        <v>254</v>
      </c>
      <c r="R37" s="407"/>
      <c r="S37" s="781">
        <f>S33-S35</f>
        <v>0</v>
      </c>
      <c r="T37" s="782"/>
      <c r="U37" s="782"/>
      <c r="V37" s="782"/>
      <c r="W37" s="783"/>
    </row>
    <row r="38" spans="1:23" ht="10.5" customHeight="1">
      <c r="A38" s="387"/>
      <c r="D38" s="251"/>
      <c r="E38" s="251"/>
      <c r="S38" s="408"/>
      <c r="T38" s="408"/>
      <c r="U38" s="408"/>
      <c r="V38" s="408"/>
      <c r="W38" s="393"/>
    </row>
    <row r="39" spans="1:23" ht="15.6">
      <c r="A39" s="387"/>
      <c r="C39" s="71" t="s">
        <v>406</v>
      </c>
      <c r="D39" s="251"/>
      <c r="E39" s="251"/>
      <c r="Q39" s="407" t="s">
        <v>407</v>
      </c>
      <c r="R39" s="413"/>
      <c r="S39" s="787">
        <f>S30+S37</f>
        <v>0</v>
      </c>
      <c r="T39" s="788"/>
      <c r="U39" s="788"/>
      <c r="V39" s="788"/>
      <c r="W39" s="789"/>
    </row>
    <row r="40" spans="1:23" ht="10.5" customHeight="1">
      <c r="A40" s="387"/>
      <c r="D40" s="251"/>
      <c r="E40" s="251"/>
      <c r="W40" s="393"/>
    </row>
    <row r="41" spans="1:23" ht="15.6">
      <c r="A41" s="387"/>
      <c r="B41" s="71" t="s">
        <v>299</v>
      </c>
      <c r="C41" s="409" t="s">
        <v>399</v>
      </c>
      <c r="D41" s="251"/>
      <c r="E41" s="251"/>
      <c r="Q41" s="413" t="s">
        <v>405</v>
      </c>
      <c r="R41" s="407"/>
      <c r="S41" s="773"/>
      <c r="T41" s="773"/>
      <c r="U41" s="773"/>
      <c r="V41" s="773"/>
      <c r="W41" s="774"/>
    </row>
    <row r="42" spans="1:23" ht="10.5" customHeight="1">
      <c r="A42" s="388"/>
      <c r="B42" s="246"/>
      <c r="C42" s="246"/>
      <c r="D42" s="414"/>
      <c r="E42" s="414"/>
      <c r="F42" s="246"/>
      <c r="G42" s="246"/>
      <c r="H42" s="246"/>
      <c r="I42" s="246"/>
      <c r="J42" s="246"/>
      <c r="K42" s="246"/>
      <c r="L42" s="246"/>
      <c r="M42" s="246"/>
      <c r="N42" s="246"/>
      <c r="O42" s="246"/>
      <c r="P42" s="246"/>
      <c r="Q42" s="246"/>
      <c r="R42" s="246"/>
      <c r="S42" s="246"/>
      <c r="T42" s="246"/>
      <c r="U42" s="246"/>
      <c r="V42" s="246"/>
      <c r="W42" s="415"/>
    </row>
    <row r="43" spans="1:23" ht="7.5" customHeight="1">
      <c r="A43" s="387"/>
      <c r="D43" s="251"/>
      <c r="E43" s="251"/>
      <c r="W43" s="393"/>
    </row>
    <row r="44" spans="1:23" ht="18" customHeight="1">
      <c r="A44" s="776" t="s">
        <v>255</v>
      </c>
      <c r="B44" s="777"/>
      <c r="C44" s="777"/>
      <c r="D44" s="777"/>
      <c r="E44" s="777"/>
      <c r="F44" s="777"/>
      <c r="G44" s="777"/>
      <c r="H44" s="777"/>
      <c r="I44" s="777"/>
      <c r="J44" s="777"/>
      <c r="K44" s="777"/>
      <c r="L44" s="777"/>
      <c r="M44" s="777"/>
      <c r="N44" s="777"/>
      <c r="O44" s="777"/>
      <c r="P44" s="777"/>
      <c r="Q44" s="777"/>
      <c r="R44" s="777"/>
      <c r="S44" s="777"/>
      <c r="T44" s="777"/>
      <c r="U44" s="777"/>
      <c r="V44" s="777"/>
      <c r="W44" s="778"/>
    </row>
    <row r="45" spans="1:23" ht="21" customHeight="1">
      <c r="A45" s="387"/>
      <c r="D45" s="251"/>
      <c r="E45" s="251"/>
      <c r="M45" s="772" t="s">
        <v>166</v>
      </c>
      <c r="N45" s="772"/>
      <c r="O45" s="267"/>
      <c r="P45" s="122" t="s">
        <v>262</v>
      </c>
      <c r="W45" s="393"/>
    </row>
    <row r="46" spans="1:23" ht="15" customHeight="1">
      <c r="A46" s="387"/>
      <c r="C46" s="113" t="s">
        <v>408</v>
      </c>
      <c r="D46" s="251"/>
      <c r="E46" s="251"/>
      <c r="M46" s="786">
        <v>0.09</v>
      </c>
      <c r="N46" s="786"/>
      <c r="O46" s="416" t="s">
        <v>256</v>
      </c>
      <c r="P46" s="417">
        <f>S39</f>
        <v>0</v>
      </c>
      <c r="Q46" s="128" t="s">
        <v>257</v>
      </c>
      <c r="R46" s="128"/>
      <c r="S46" s="775">
        <f>M46*P46</f>
        <v>0</v>
      </c>
      <c r="T46" s="775"/>
      <c r="U46" s="775"/>
      <c r="V46" s="775"/>
      <c r="W46" s="393"/>
    </row>
    <row r="47" spans="1:23" ht="6.75" customHeight="1">
      <c r="A47" s="387"/>
      <c r="D47" s="251"/>
      <c r="E47" s="251"/>
      <c r="S47" s="408"/>
      <c r="T47" s="408"/>
      <c r="U47" s="408"/>
      <c r="V47" s="408"/>
      <c r="W47" s="393"/>
    </row>
    <row r="48" spans="1:23" ht="21" customHeight="1">
      <c r="A48" s="387"/>
      <c r="D48" s="251"/>
      <c r="E48" s="251"/>
      <c r="M48" s="772" t="s">
        <v>166</v>
      </c>
      <c r="N48" s="772"/>
      <c r="O48" s="267"/>
      <c r="P48" s="122" t="s">
        <v>409</v>
      </c>
      <c r="W48" s="393"/>
    </row>
    <row r="49" spans="1:23" ht="15" customHeight="1">
      <c r="A49" s="387"/>
      <c r="C49" s="113" t="s">
        <v>410</v>
      </c>
      <c r="D49" s="251"/>
      <c r="E49" s="251"/>
      <c r="M49" s="792">
        <v>0.09</v>
      </c>
      <c r="N49" s="792"/>
      <c r="O49" s="416" t="s">
        <v>256</v>
      </c>
      <c r="P49" s="417">
        <f>S41</f>
        <v>0</v>
      </c>
      <c r="Q49" s="128" t="s">
        <v>257</v>
      </c>
      <c r="R49" s="128"/>
      <c r="S49" s="775">
        <f>M49*P49</f>
        <v>0</v>
      </c>
      <c r="T49" s="775"/>
      <c r="U49" s="775"/>
      <c r="V49" s="775"/>
      <c r="W49" s="393"/>
    </row>
    <row r="50" spans="1:23" ht="11.25" customHeight="1">
      <c r="A50" s="387"/>
      <c r="C50" s="113"/>
      <c r="D50" s="251"/>
      <c r="E50" s="251"/>
      <c r="M50" s="418"/>
      <c r="N50" s="418"/>
      <c r="O50" s="416"/>
      <c r="P50" s="419"/>
      <c r="Q50" s="128"/>
      <c r="R50" s="128"/>
      <c r="S50" s="420"/>
      <c r="T50" s="420"/>
      <c r="U50" s="420"/>
      <c r="V50" s="420"/>
      <c r="W50" s="393"/>
    </row>
    <row r="51" spans="1:23" ht="14.25" customHeight="1">
      <c r="A51" s="387"/>
      <c r="C51" s="113" t="s">
        <v>466</v>
      </c>
      <c r="D51" s="251"/>
      <c r="E51" s="251"/>
      <c r="M51" s="418"/>
      <c r="N51" s="418"/>
      <c r="O51" s="416"/>
      <c r="P51" s="419"/>
      <c r="Q51" s="128"/>
      <c r="R51" s="128"/>
      <c r="S51" s="810">
        <f>+'4-BILAN'!H57</f>
        <v>0</v>
      </c>
      <c r="T51" s="810"/>
      <c r="U51" s="810"/>
      <c r="V51" s="810"/>
      <c r="W51" s="393"/>
    </row>
    <row r="52" spans="1:23" ht="9" customHeight="1">
      <c r="A52" s="387"/>
      <c r="C52" s="113"/>
      <c r="D52" s="251"/>
      <c r="E52" s="251"/>
      <c r="M52" s="418"/>
      <c r="N52" s="418"/>
      <c r="O52" s="416"/>
      <c r="P52" s="419"/>
      <c r="Q52" s="128"/>
      <c r="R52" s="128"/>
      <c r="S52" s="420"/>
      <c r="T52" s="420"/>
      <c r="U52" s="420"/>
      <c r="V52" s="420"/>
      <c r="W52" s="393"/>
    </row>
    <row r="53" spans="1:23" ht="12.75" customHeight="1">
      <c r="A53" s="387"/>
      <c r="C53" s="113" t="s">
        <v>465</v>
      </c>
      <c r="D53" s="251"/>
      <c r="E53" s="251"/>
      <c r="M53" s="418"/>
      <c r="N53" s="418"/>
      <c r="O53" s="416"/>
      <c r="P53" s="419"/>
      <c r="Q53" s="128"/>
      <c r="R53" s="128"/>
      <c r="S53" s="810">
        <f>+'4-BILAN'!H21</f>
        <v>0</v>
      </c>
      <c r="T53" s="810"/>
      <c r="U53" s="810"/>
      <c r="V53" s="810"/>
      <c r="W53" s="393"/>
    </row>
    <row r="54" spans="1:23" ht="10.5" customHeight="1">
      <c r="A54" s="387"/>
      <c r="D54" s="251"/>
      <c r="E54" s="251"/>
      <c r="W54" s="393"/>
    </row>
    <row r="55" spans="1:23">
      <c r="A55" s="387"/>
      <c r="C55" s="409" t="s">
        <v>258</v>
      </c>
      <c r="D55" s="251"/>
      <c r="E55" s="251"/>
      <c r="S55" s="811"/>
      <c r="T55" s="811"/>
      <c r="U55" s="811"/>
      <c r="V55" s="412"/>
      <c r="W55" s="393"/>
    </row>
    <row r="56" spans="1:23" ht="10.5" customHeight="1">
      <c r="A56" s="387"/>
      <c r="D56" s="251"/>
      <c r="E56" s="251"/>
      <c r="W56" s="393"/>
    </row>
    <row r="57" spans="1:23" ht="13.8">
      <c r="A57" s="387"/>
      <c r="C57" s="315" t="s">
        <v>469</v>
      </c>
      <c r="D57" s="251"/>
      <c r="E57" s="251"/>
      <c r="H57" s="71">
        <f>'1-Présentation'!I7</f>
        <v>2024</v>
      </c>
      <c r="I57" s="421" t="s">
        <v>470</v>
      </c>
      <c r="S57" s="805">
        <f>IF((S46+S49+S51-S53-S55)&gt;=0,(S46+S49+S51-S53-S55),0)</f>
        <v>0</v>
      </c>
      <c r="T57" s="806"/>
      <c r="U57" s="806"/>
      <c r="V57" s="807"/>
      <c r="W57" s="393"/>
    </row>
    <row r="58" spans="1:23" ht="10.5" customHeight="1">
      <c r="A58" s="387"/>
      <c r="C58" s="315"/>
      <c r="D58" s="251"/>
      <c r="E58" s="251"/>
      <c r="S58" s="422"/>
      <c r="W58" s="393"/>
    </row>
    <row r="59" spans="1:23" ht="13.8">
      <c r="A59" s="387"/>
      <c r="C59" s="315" t="s">
        <v>471</v>
      </c>
      <c r="D59" s="251"/>
      <c r="E59" s="251"/>
      <c r="H59" s="71">
        <f>'1-Présentation'!I7</f>
        <v>2024</v>
      </c>
      <c r="I59" s="421" t="s">
        <v>470</v>
      </c>
      <c r="S59" s="805">
        <f>IF((S46+S49+S51-S53-S55)&lt;0,-(S46+S49+S51-S53-S55),0)</f>
        <v>0</v>
      </c>
      <c r="T59" s="808"/>
      <c r="U59" s="808"/>
      <c r="V59" s="809"/>
      <c r="W59" s="393"/>
    </row>
    <row r="60" spans="1:23" ht="9" customHeight="1">
      <c r="A60" s="387"/>
      <c r="C60" s="315"/>
      <c r="D60" s="251"/>
      <c r="E60" s="251"/>
      <c r="S60" s="422"/>
      <c r="W60" s="393"/>
    </row>
    <row r="61" spans="1:23" ht="9" customHeight="1">
      <c r="A61" s="387"/>
      <c r="C61" s="423"/>
      <c r="D61" s="424"/>
      <c r="E61" s="424"/>
      <c r="F61" s="425"/>
      <c r="G61" s="425"/>
      <c r="H61" s="425"/>
      <c r="I61" s="425"/>
      <c r="J61" s="425"/>
      <c r="K61" s="425"/>
      <c r="L61" s="425"/>
      <c r="M61" s="425"/>
      <c r="N61" s="425"/>
      <c r="O61" s="425"/>
      <c r="P61" s="425"/>
      <c r="Q61" s="425"/>
      <c r="R61" s="425"/>
      <c r="S61" s="426"/>
      <c r="T61" s="425"/>
      <c r="U61" s="427"/>
      <c r="W61" s="393"/>
    </row>
    <row r="62" spans="1:23" ht="13.8">
      <c r="A62" s="387"/>
      <c r="C62" s="428" t="s">
        <v>472</v>
      </c>
      <c r="D62" s="251"/>
      <c r="E62" s="251"/>
      <c r="I62" s="429">
        <f>IF(T2&gt;0,T2+1,0)</f>
        <v>2025</v>
      </c>
      <c r="Q62" s="797">
        <f>S57</f>
        <v>0</v>
      </c>
      <c r="R62" s="797"/>
      <c r="S62" s="797"/>
      <c r="T62" s="797"/>
      <c r="U62" s="798"/>
      <c r="W62" s="393"/>
    </row>
    <row r="63" spans="1:23" ht="13.8">
      <c r="A63" s="387"/>
      <c r="C63" s="430" t="s">
        <v>473</v>
      </c>
      <c r="D63" s="251"/>
      <c r="E63" s="251"/>
      <c r="H63" s="71">
        <f>IF(T2&gt;0,T2+1,0)</f>
        <v>2025</v>
      </c>
      <c r="Q63" s="799"/>
      <c r="R63" s="799"/>
      <c r="S63" s="799"/>
      <c r="T63" s="799"/>
      <c r="U63" s="800"/>
      <c r="W63" s="393"/>
    </row>
    <row r="64" spans="1:23" ht="9" customHeight="1">
      <c r="A64" s="387"/>
      <c r="C64" s="431"/>
      <c r="D64" s="251"/>
      <c r="E64" s="251"/>
      <c r="S64" s="422"/>
      <c r="U64" s="432"/>
      <c r="W64" s="393"/>
    </row>
    <row r="65" spans="1:23" ht="19.2">
      <c r="A65" s="387"/>
      <c r="C65" s="428" t="s">
        <v>475</v>
      </c>
      <c r="D65" s="433"/>
      <c r="E65" s="433"/>
      <c r="F65" s="434"/>
      <c r="G65" s="434"/>
      <c r="H65" s="429">
        <f>IF(T2&gt;0,T2+1,0)</f>
        <v>2025</v>
      </c>
      <c r="Q65" s="801">
        <f>IF((Q62-Q63)&gt;=0,(Q62-Q63),0)</f>
        <v>0</v>
      </c>
      <c r="R65" s="801"/>
      <c r="S65" s="801"/>
      <c r="T65" s="801"/>
      <c r="U65" s="802"/>
      <c r="W65" s="393"/>
    </row>
    <row r="66" spans="1:23" ht="6" customHeight="1">
      <c r="A66" s="387"/>
      <c r="C66" s="430"/>
      <c r="D66" s="251"/>
      <c r="E66" s="251"/>
      <c r="S66" s="422"/>
      <c r="U66" s="432"/>
      <c r="W66" s="393"/>
    </row>
    <row r="67" spans="1:23" ht="20.25" customHeight="1">
      <c r="A67" s="387"/>
      <c r="C67" s="435" t="s">
        <v>474</v>
      </c>
      <c r="D67" s="436"/>
      <c r="E67" s="436"/>
      <c r="F67" s="437"/>
      <c r="G67" s="437"/>
      <c r="H67" s="438">
        <f>IF(T2&gt;0,T2+1,0)</f>
        <v>2025</v>
      </c>
      <c r="Q67" s="803">
        <f>IF((Q62-Q63)&lt;0,-(Q62-Q63),0)</f>
        <v>0</v>
      </c>
      <c r="R67" s="803"/>
      <c r="S67" s="803"/>
      <c r="T67" s="803"/>
      <c r="U67" s="804"/>
      <c r="W67" s="393"/>
    </row>
    <row r="68" spans="1:23" ht="9" customHeight="1">
      <c r="A68" s="387"/>
      <c r="C68" s="439"/>
      <c r="D68" s="414"/>
      <c r="E68" s="414"/>
      <c r="F68" s="246"/>
      <c r="G68" s="246"/>
      <c r="H68" s="246"/>
      <c r="I68" s="246"/>
      <c r="J68" s="246"/>
      <c r="K68" s="246"/>
      <c r="L68" s="246"/>
      <c r="M68" s="246"/>
      <c r="N68" s="246"/>
      <c r="O68" s="246"/>
      <c r="P68" s="246"/>
      <c r="Q68" s="246"/>
      <c r="R68" s="246"/>
      <c r="S68" s="440"/>
      <c r="T68" s="246"/>
      <c r="U68" s="441"/>
      <c r="W68" s="393"/>
    </row>
    <row r="69" spans="1:23" ht="9" customHeight="1" thickBot="1">
      <c r="A69" s="442"/>
      <c r="B69" s="264"/>
      <c r="C69" s="264"/>
      <c r="D69" s="443"/>
      <c r="E69" s="443"/>
      <c r="F69" s="264"/>
      <c r="G69" s="264"/>
      <c r="H69" s="264"/>
      <c r="I69" s="264"/>
      <c r="J69" s="264"/>
      <c r="K69" s="264"/>
      <c r="L69" s="264"/>
      <c r="M69" s="264"/>
      <c r="N69" s="264"/>
      <c r="O69" s="264"/>
      <c r="P69" s="264"/>
      <c r="Q69" s="264"/>
      <c r="R69" s="264"/>
      <c r="S69" s="264"/>
      <c r="T69" s="264"/>
      <c r="U69" s="264"/>
      <c r="V69" s="264"/>
      <c r="W69" s="444"/>
    </row>
    <row r="70" spans="1:23" ht="9" customHeight="1">
      <c r="A70" s="384"/>
      <c r="B70" s="384"/>
      <c r="C70" s="384"/>
      <c r="D70" s="445"/>
      <c r="E70" s="445"/>
      <c r="F70" s="384"/>
      <c r="G70" s="384"/>
      <c r="H70" s="384"/>
      <c r="I70" s="384"/>
      <c r="J70" s="384"/>
      <c r="K70" s="384"/>
      <c r="L70" s="384"/>
      <c r="M70" s="384"/>
      <c r="N70" s="384"/>
      <c r="O70" s="384"/>
      <c r="P70" s="384"/>
      <c r="Q70" s="384"/>
      <c r="R70" s="384"/>
      <c r="S70" s="384"/>
      <c r="T70" s="384"/>
      <c r="U70" s="384"/>
      <c r="V70" s="384"/>
      <c r="W70" s="384"/>
    </row>
    <row r="71" spans="1:23" ht="25.5" customHeight="1">
      <c r="A71" s="793" t="s">
        <v>263</v>
      </c>
      <c r="B71" s="793"/>
      <c r="C71" s="793"/>
      <c r="D71" s="793"/>
      <c r="E71" s="796"/>
      <c r="F71" s="796"/>
      <c r="G71" s="796"/>
      <c r="H71" s="796"/>
      <c r="I71" s="796"/>
      <c r="J71" s="796"/>
      <c r="K71" s="796"/>
      <c r="L71" s="796"/>
      <c r="M71" s="796"/>
      <c r="N71" s="796"/>
      <c r="O71" s="796"/>
      <c r="P71" s="385" t="s">
        <v>259</v>
      </c>
      <c r="Q71" s="794"/>
      <c r="R71" s="795"/>
      <c r="S71" s="795"/>
      <c r="T71" s="795"/>
      <c r="U71" s="795"/>
      <c r="V71" s="795"/>
    </row>
  </sheetData>
  <sheetProtection algorithmName="SHA-512" hashValue="8lMs58r7I7WRj8C4Q/SZrNQM3pImgIKl+yQLFS4F/N8oz5aXk8DXMMzHfuAXs3eiYZ1xgy1WH3ym6pP0TAreCw==" saltValue="6mlHq7RObCh7fO29/TAT/w==" spinCount="100000" sheet="1" objects="1" scenarios="1" selectLockedCells="1"/>
  <mergeCells count="62">
    <mergeCell ref="M49:N49"/>
    <mergeCell ref="A71:D71"/>
    <mergeCell ref="Q71:V71"/>
    <mergeCell ref="E71:O71"/>
    <mergeCell ref="Q62:U62"/>
    <mergeCell ref="Q63:U63"/>
    <mergeCell ref="Q65:U65"/>
    <mergeCell ref="Q67:U67"/>
    <mergeCell ref="S49:V49"/>
    <mergeCell ref="S57:V57"/>
    <mergeCell ref="S59:V59"/>
    <mergeCell ref="S53:V53"/>
    <mergeCell ref="S51:V51"/>
    <mergeCell ref="S55:U55"/>
    <mergeCell ref="M48:N48"/>
    <mergeCell ref="P23:Q23"/>
    <mergeCell ref="S41:W41"/>
    <mergeCell ref="S19:V19"/>
    <mergeCell ref="S21:V21"/>
    <mergeCell ref="S46:V46"/>
    <mergeCell ref="M45:N45"/>
    <mergeCell ref="A44:W44"/>
    <mergeCell ref="P24:Q24"/>
    <mergeCell ref="S30:W30"/>
    <mergeCell ref="S37:W37"/>
    <mergeCell ref="S28:V28"/>
    <mergeCell ref="M46:N46"/>
    <mergeCell ref="S39:W39"/>
    <mergeCell ref="S33:U33"/>
    <mergeCell ref="S35:U35"/>
    <mergeCell ref="F18:M18"/>
    <mergeCell ref="S26:V26"/>
    <mergeCell ref="S16:V16"/>
    <mergeCell ref="P18:Q18"/>
    <mergeCell ref="K23:N23"/>
    <mergeCell ref="S23:V23"/>
    <mergeCell ref="F17:M17"/>
    <mergeCell ref="F19:M19"/>
    <mergeCell ref="P25:Q25"/>
    <mergeCell ref="S25:V25"/>
    <mergeCell ref="S9:V9"/>
    <mergeCell ref="S24:V24"/>
    <mergeCell ref="P16:Q16"/>
    <mergeCell ref="S11:V11"/>
    <mergeCell ref="P26:Q26"/>
    <mergeCell ref="P19:Q19"/>
    <mergeCell ref="S18:V18"/>
    <mergeCell ref="P13:Q13"/>
    <mergeCell ref="S13:V13"/>
    <mergeCell ref="P14:Q14"/>
    <mergeCell ref="S14:V14"/>
    <mergeCell ref="P17:Q17"/>
    <mergeCell ref="S17:V17"/>
    <mergeCell ref="P8:Q9"/>
    <mergeCell ref="P15:Q15"/>
    <mergeCell ref="S15:V15"/>
    <mergeCell ref="A1:W1"/>
    <mergeCell ref="T2:V2"/>
    <mergeCell ref="B2:F2"/>
    <mergeCell ref="B3:W3"/>
    <mergeCell ref="S7:V7"/>
    <mergeCell ref="S6:V6"/>
  </mergeCells>
  <phoneticPr fontId="3" type="noConversion"/>
  <printOptions horizontalCentered="1" verticalCentered="1"/>
  <pageMargins left="0.51181102362204722" right="0.51181102362204722" top="0.59055118110236227" bottom="0.27559055118110237" header="0.39370078740157483" footer="0.19685039370078741"/>
  <pageSetup scale="83" orientation="portrait" r:id="rId1"/>
  <headerFooter alignWithMargins="0">
    <oddHeader>&amp;L&amp;"Arial,Gras"ARCHEVÊCHÉ DE MONTRÉAL&amp;9
&amp;"Arial,Normal"
&amp;C&amp;"Arial,Gras"&amp;12CONTRIBUTION DIOCÉSAINE&amp;14
&amp;R&amp;"Arial,Gras"&amp;8SOMMAIRE
DES REVENUS
COTISABLES</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T51"/>
  <sheetViews>
    <sheetView zoomScaleNormal="100" workbookViewId="0">
      <selection activeCell="S21" sqref="S21:T21"/>
    </sheetView>
  </sheetViews>
  <sheetFormatPr baseColWidth="10" defaultColWidth="9.109375" defaultRowHeight="13.8"/>
  <cols>
    <col min="1" max="3" width="2.6640625" style="446" customWidth="1"/>
    <col min="4" max="4" width="10.6640625" style="446" customWidth="1"/>
    <col min="5" max="6" width="3" style="446" customWidth="1"/>
    <col min="7" max="9" width="2.6640625" style="446" customWidth="1"/>
    <col min="10" max="10" width="9.109375" style="446" customWidth="1"/>
    <col min="11" max="11" width="5.6640625" style="446" customWidth="1"/>
    <col min="12" max="12" width="3" style="446" customWidth="1"/>
    <col min="13" max="13" width="9.109375" style="446" customWidth="1"/>
    <col min="14" max="14" width="4.109375" style="446" customWidth="1"/>
    <col min="15" max="15" width="5.88671875" style="446" customWidth="1"/>
    <col min="16" max="16" width="6.109375" style="446" customWidth="1"/>
    <col min="17" max="17" width="2.109375" style="446" customWidth="1"/>
    <col min="18" max="18" width="1.33203125" style="446" customWidth="1"/>
    <col min="19" max="19" width="11.109375" style="446" customWidth="1"/>
    <col min="20" max="20" width="11" style="446" customWidth="1"/>
    <col min="21" max="16384" width="9.109375" style="446"/>
  </cols>
  <sheetData>
    <row r="1" spans="1:20" ht="14.4" thickBot="1">
      <c r="A1" s="836"/>
      <c r="B1" s="836"/>
      <c r="C1" s="836"/>
      <c r="D1" s="836"/>
      <c r="E1" s="836"/>
      <c r="F1" s="836"/>
      <c r="G1" s="836"/>
      <c r="H1" s="836"/>
      <c r="I1" s="836"/>
      <c r="J1" s="836"/>
      <c r="K1" s="836"/>
      <c r="L1" s="836"/>
      <c r="M1" s="836"/>
      <c r="N1" s="836"/>
      <c r="O1" s="836"/>
      <c r="P1" s="836"/>
      <c r="Q1" s="836"/>
      <c r="R1" s="836"/>
      <c r="S1" s="836"/>
      <c r="T1" s="836"/>
    </row>
    <row r="2" spans="1:20">
      <c r="A2" s="447"/>
      <c r="B2" s="448"/>
      <c r="C2" s="448"/>
      <c r="D2" s="448"/>
      <c r="E2" s="448"/>
      <c r="F2" s="448"/>
      <c r="G2" s="448"/>
      <c r="H2" s="448"/>
      <c r="I2" s="448"/>
      <c r="J2" s="448"/>
      <c r="K2" s="448"/>
      <c r="L2" s="448"/>
      <c r="M2" s="448"/>
      <c r="N2" s="448"/>
      <c r="O2" s="448"/>
      <c r="P2" s="448"/>
      <c r="Q2" s="448"/>
      <c r="R2" s="448"/>
      <c r="S2" s="448"/>
      <c r="T2" s="449"/>
    </row>
    <row r="3" spans="1:20">
      <c r="A3" s="833" t="s">
        <v>327</v>
      </c>
      <c r="B3" s="834"/>
      <c r="C3" s="834"/>
      <c r="D3" s="834"/>
      <c r="E3" s="834"/>
      <c r="F3" s="834"/>
      <c r="G3" s="834"/>
      <c r="H3" s="834"/>
      <c r="I3" s="834"/>
      <c r="J3" s="834"/>
      <c r="K3" s="834"/>
      <c r="L3" s="834"/>
      <c r="M3" s="834"/>
      <c r="N3" s="834"/>
      <c r="O3" s="834"/>
      <c r="P3" s="834"/>
      <c r="Q3" s="834"/>
      <c r="R3" s="834"/>
      <c r="S3" s="834"/>
      <c r="T3" s="835"/>
    </row>
    <row r="4" spans="1:20" ht="7.5" customHeight="1">
      <c r="A4" s="450"/>
      <c r="T4" s="451"/>
    </row>
    <row r="5" spans="1:20" ht="12" customHeight="1">
      <c r="A5" s="844" t="s">
        <v>492</v>
      </c>
      <c r="B5" s="845"/>
      <c r="C5" s="845"/>
      <c r="D5" s="845"/>
      <c r="E5" s="845"/>
      <c r="F5" s="845"/>
      <c r="G5" s="845"/>
      <c r="H5" s="845"/>
      <c r="I5" s="845"/>
      <c r="J5" s="845"/>
      <c r="K5" s="845"/>
      <c r="L5" s="845"/>
      <c r="M5" s="845"/>
      <c r="N5" s="845"/>
      <c r="O5" s="845"/>
      <c r="P5" s="845"/>
      <c r="Q5" s="845"/>
      <c r="R5" s="845"/>
      <c r="S5" s="845"/>
      <c r="T5" s="846"/>
    </row>
    <row r="6" spans="1:20" ht="15" customHeight="1">
      <c r="A6" s="847" t="s">
        <v>326</v>
      </c>
      <c r="B6" s="826"/>
      <c r="C6" s="826"/>
      <c r="D6" s="826"/>
      <c r="E6" s="826"/>
      <c r="F6" s="826"/>
      <c r="G6" s="826"/>
      <c r="H6" s="826"/>
      <c r="S6" s="452" t="s">
        <v>325</v>
      </c>
      <c r="T6" s="483">
        <f>'1-Présentation'!I7</f>
        <v>2024</v>
      </c>
    </row>
    <row r="7" spans="1:20" ht="18" customHeight="1" thickBot="1">
      <c r="A7" s="848">
        <f>'1-Présentation'!A4:L4</f>
        <v>0</v>
      </c>
      <c r="B7" s="849"/>
      <c r="C7" s="849"/>
      <c r="D7" s="849"/>
      <c r="E7" s="849"/>
      <c r="F7" s="849"/>
      <c r="G7" s="849"/>
      <c r="H7" s="849"/>
      <c r="I7" s="849"/>
      <c r="J7" s="849"/>
      <c r="K7" s="849"/>
      <c r="L7" s="849"/>
      <c r="M7" s="849"/>
      <c r="N7" s="849"/>
      <c r="O7" s="849"/>
      <c r="P7" s="849"/>
      <c r="Q7" s="849"/>
      <c r="R7" s="849"/>
      <c r="S7" s="849"/>
      <c r="T7" s="850"/>
    </row>
    <row r="8" spans="1:20" ht="12" customHeight="1" thickTop="1">
      <c r="A8" s="450"/>
      <c r="T8" s="451"/>
    </row>
    <row r="9" spans="1:20">
      <c r="A9" s="453" t="s">
        <v>10</v>
      </c>
      <c r="B9" s="446" t="s">
        <v>324</v>
      </c>
      <c r="S9" s="454"/>
      <c r="T9" s="451"/>
    </row>
    <row r="10" spans="1:20" ht="9" customHeight="1">
      <c r="A10" s="450"/>
      <c r="K10" s="455"/>
      <c r="L10" s="456" t="s">
        <v>310</v>
      </c>
      <c r="T10" s="451"/>
    </row>
    <row r="11" spans="1:20">
      <c r="A11" s="450"/>
      <c r="B11" s="446" t="s">
        <v>309</v>
      </c>
      <c r="C11" s="446" t="s">
        <v>323</v>
      </c>
      <c r="L11" s="457"/>
      <c r="T11" s="451"/>
    </row>
    <row r="12" spans="1:20" ht="3" customHeight="1">
      <c r="A12" s="450"/>
      <c r="L12" s="458"/>
      <c r="T12" s="451"/>
    </row>
    <row r="13" spans="1:20">
      <c r="A13" s="450"/>
      <c r="B13" s="446" t="s">
        <v>307</v>
      </c>
      <c r="C13" s="446" t="s">
        <v>322</v>
      </c>
      <c r="L13" s="457"/>
      <c r="T13" s="451"/>
    </row>
    <row r="14" spans="1:20" ht="12" customHeight="1">
      <c r="A14" s="450"/>
      <c r="T14" s="451"/>
    </row>
    <row r="15" spans="1:20" ht="15" customHeight="1">
      <c r="A15" s="459" t="s">
        <v>11</v>
      </c>
      <c r="B15" s="446" t="s">
        <v>321</v>
      </c>
      <c r="C15" s="460"/>
      <c r="D15" s="460"/>
      <c r="E15" s="460"/>
      <c r="F15" s="460"/>
      <c r="G15" s="460"/>
      <c r="H15" s="460"/>
      <c r="I15" s="460"/>
      <c r="J15" s="460"/>
      <c r="K15" s="461"/>
      <c r="L15" s="461"/>
      <c r="M15" s="461"/>
      <c r="N15" s="461"/>
      <c r="O15" s="461"/>
      <c r="P15" s="461"/>
      <c r="Q15" s="461"/>
      <c r="R15" s="461"/>
      <c r="S15" s="461"/>
      <c r="T15" s="451"/>
    </row>
    <row r="16" spans="1:20" ht="6" customHeight="1">
      <c r="A16" s="459"/>
      <c r="C16" s="460"/>
      <c r="D16" s="460"/>
      <c r="E16" s="460"/>
      <c r="F16" s="460"/>
      <c r="G16" s="460"/>
      <c r="H16" s="460"/>
      <c r="I16" s="460"/>
      <c r="J16" s="460"/>
      <c r="K16" s="461"/>
      <c r="L16" s="461"/>
      <c r="M16" s="461"/>
      <c r="N16" s="461"/>
      <c r="O16" s="461"/>
      <c r="P16" s="461"/>
      <c r="Q16" s="461"/>
      <c r="R16" s="461"/>
      <c r="S16" s="461"/>
      <c r="T16" s="451"/>
    </row>
    <row r="17" spans="1:20">
      <c r="A17" s="462"/>
      <c r="B17" s="463" t="s">
        <v>309</v>
      </c>
      <c r="C17" s="463" t="s">
        <v>320</v>
      </c>
      <c r="D17" s="460"/>
      <c r="E17" s="460"/>
      <c r="F17" s="460"/>
      <c r="G17" s="460"/>
      <c r="H17" s="460"/>
      <c r="I17" s="460"/>
      <c r="J17" s="460"/>
      <c r="K17" s="819"/>
      <c r="L17" s="819"/>
      <c r="M17" s="819"/>
      <c r="N17" s="819"/>
      <c r="O17" s="819"/>
      <c r="P17" s="464"/>
      <c r="Q17" s="461"/>
      <c r="R17" s="461"/>
      <c r="S17" s="461"/>
      <c r="T17" s="451"/>
    </row>
    <row r="18" spans="1:20" ht="4.5" customHeight="1">
      <c r="A18" s="462"/>
      <c r="B18" s="463"/>
      <c r="C18" s="463"/>
      <c r="D18" s="460"/>
      <c r="E18" s="460"/>
      <c r="F18" s="460"/>
      <c r="G18" s="460"/>
      <c r="H18" s="460"/>
      <c r="I18" s="460"/>
      <c r="J18" s="460"/>
      <c r="K18" s="461"/>
      <c r="L18" s="461"/>
      <c r="M18" s="461"/>
      <c r="N18" s="461"/>
      <c r="O18" s="461"/>
      <c r="P18" s="461"/>
      <c r="Q18" s="461"/>
      <c r="R18" s="461"/>
      <c r="S18" s="461"/>
      <c r="T18" s="451"/>
    </row>
    <row r="19" spans="1:20">
      <c r="A19" s="462"/>
      <c r="B19" s="463" t="s">
        <v>307</v>
      </c>
      <c r="C19" s="463" t="s">
        <v>319</v>
      </c>
      <c r="D19" s="460"/>
      <c r="E19" s="460"/>
      <c r="F19" s="460"/>
      <c r="G19" s="460"/>
      <c r="H19" s="460"/>
      <c r="I19" s="460"/>
      <c r="J19" s="460"/>
      <c r="K19" s="831"/>
      <c r="L19" s="831"/>
      <c r="M19" s="831"/>
      <c r="N19" s="831"/>
      <c r="O19" s="831"/>
      <c r="P19" s="831"/>
      <c r="Q19" s="831"/>
      <c r="R19" s="831"/>
      <c r="S19" s="831"/>
      <c r="T19" s="832"/>
    </row>
    <row r="20" spans="1:20" ht="12" customHeight="1">
      <c r="A20" s="450"/>
      <c r="T20" s="451"/>
    </row>
    <row r="21" spans="1:20">
      <c r="A21" s="450"/>
      <c r="B21" s="446" t="s">
        <v>301</v>
      </c>
      <c r="E21" s="830">
        <f>T6</f>
        <v>2024</v>
      </c>
      <c r="F21" s="830"/>
      <c r="G21" s="446" t="s">
        <v>318</v>
      </c>
      <c r="S21" s="817"/>
      <c r="T21" s="818"/>
    </row>
    <row r="22" spans="1:20" ht="6" customHeight="1">
      <c r="A22" s="450"/>
      <c r="T22" s="451"/>
    </row>
    <row r="23" spans="1:20">
      <c r="A23" s="450"/>
      <c r="B23" s="465" t="s">
        <v>317</v>
      </c>
      <c r="S23" s="817"/>
      <c r="T23" s="818"/>
    </row>
    <row r="24" spans="1:20" ht="6" customHeight="1">
      <c r="A24" s="450"/>
      <c r="B24" s="465"/>
      <c r="S24" s="466"/>
      <c r="T24" s="467"/>
    </row>
    <row r="25" spans="1:20" ht="18" customHeight="1" thickBot="1">
      <c r="A25" s="450"/>
      <c r="B25" s="465"/>
      <c r="N25" s="468" t="s">
        <v>316</v>
      </c>
      <c r="S25" s="841">
        <f>S21+S23</f>
        <v>0</v>
      </c>
      <c r="T25" s="842"/>
    </row>
    <row r="26" spans="1:20" ht="12" customHeight="1" thickTop="1">
      <c r="A26" s="450"/>
      <c r="T26" s="451"/>
    </row>
    <row r="27" spans="1:20" ht="28.5" customHeight="1">
      <c r="A27" s="459" t="s">
        <v>12</v>
      </c>
      <c r="B27" s="813" t="s">
        <v>315</v>
      </c>
      <c r="C27" s="813"/>
      <c r="D27" s="813"/>
      <c r="E27" s="813"/>
      <c r="F27" s="813"/>
      <c r="G27" s="813"/>
      <c r="H27" s="813"/>
      <c r="I27" s="813"/>
      <c r="J27" s="813"/>
      <c r="K27" s="813"/>
      <c r="L27" s="813"/>
      <c r="M27" s="813"/>
      <c r="N27" s="813"/>
      <c r="O27" s="813"/>
      <c r="P27" s="813"/>
      <c r="Q27" s="813"/>
      <c r="R27" s="813"/>
      <c r="S27" s="469" t="s">
        <v>314</v>
      </c>
      <c r="T27" s="470" t="s">
        <v>313</v>
      </c>
    </row>
    <row r="28" spans="1:20">
      <c r="A28" s="450"/>
      <c r="B28" s="471" t="s">
        <v>312</v>
      </c>
      <c r="S28" s="472"/>
      <c r="T28" s="473" t="s">
        <v>256</v>
      </c>
    </row>
    <row r="29" spans="1:20" ht="12" customHeight="1">
      <c r="A29" s="450"/>
      <c r="T29" s="451"/>
    </row>
    <row r="30" spans="1:20" ht="28.5" customHeight="1">
      <c r="A30" s="459" t="s">
        <v>13</v>
      </c>
      <c r="B30" s="474" t="s">
        <v>247</v>
      </c>
      <c r="C30" s="813" t="s">
        <v>311</v>
      </c>
      <c r="D30" s="813"/>
      <c r="E30" s="813"/>
      <c r="F30" s="813"/>
      <c r="G30" s="813"/>
      <c r="H30" s="813"/>
      <c r="I30" s="813"/>
      <c r="J30" s="813"/>
      <c r="K30" s="813"/>
      <c r="L30" s="813"/>
      <c r="M30" s="813"/>
      <c r="N30" s="813"/>
      <c r="O30" s="813"/>
      <c r="P30" s="813"/>
      <c r="Q30" s="813"/>
      <c r="R30" s="813"/>
      <c r="S30" s="813"/>
      <c r="T30" s="814"/>
    </row>
    <row r="31" spans="1:20" ht="9" customHeight="1">
      <c r="A31" s="450"/>
      <c r="L31" s="456" t="s">
        <v>310</v>
      </c>
      <c r="T31" s="451"/>
    </row>
    <row r="32" spans="1:20">
      <c r="A32" s="450"/>
      <c r="C32" s="446" t="s">
        <v>309</v>
      </c>
      <c r="D32" s="446" t="s">
        <v>308</v>
      </c>
      <c r="L32" s="457"/>
      <c r="T32" s="451"/>
    </row>
    <row r="33" spans="1:20" ht="3" customHeight="1">
      <c r="A33" s="450"/>
      <c r="L33" s="458"/>
      <c r="T33" s="451"/>
    </row>
    <row r="34" spans="1:20">
      <c r="A34" s="450"/>
      <c r="C34" s="446" t="s">
        <v>307</v>
      </c>
      <c r="D34" s="446" t="s">
        <v>306</v>
      </c>
      <c r="L34" s="457"/>
      <c r="M34" s="454" t="s">
        <v>305</v>
      </c>
      <c r="P34" s="827"/>
      <c r="Q34" s="827"/>
      <c r="R34" s="827"/>
      <c r="T34" s="451"/>
    </row>
    <row r="35" spans="1:20" ht="12" customHeight="1">
      <c r="A35" s="450"/>
      <c r="T35" s="451"/>
    </row>
    <row r="36" spans="1:20">
      <c r="A36" s="450"/>
      <c r="B36" s="475" t="s">
        <v>252</v>
      </c>
      <c r="C36" s="446" t="s">
        <v>304</v>
      </c>
      <c r="K36" s="476">
        <f>T6</f>
        <v>2024</v>
      </c>
      <c r="L36" s="446" t="s">
        <v>303</v>
      </c>
      <c r="T36" s="451"/>
    </row>
    <row r="37" spans="1:20" ht="4.5" customHeight="1">
      <c r="A37" s="450"/>
      <c r="B37" s="475"/>
      <c r="K37" s="477"/>
      <c r="T37" s="451"/>
    </row>
    <row r="38" spans="1:20" ht="18" customHeight="1" thickBot="1">
      <c r="A38" s="450"/>
      <c r="D38" s="463" t="s">
        <v>302</v>
      </c>
      <c r="E38" s="452"/>
      <c r="F38" s="452"/>
      <c r="G38" s="452"/>
      <c r="H38" s="452"/>
      <c r="I38" s="820"/>
      <c r="J38" s="820"/>
      <c r="K38" s="477" t="s">
        <v>256</v>
      </c>
      <c r="L38" s="843">
        <v>15</v>
      </c>
      <c r="M38" s="843"/>
      <c r="N38" s="475" t="s">
        <v>257</v>
      </c>
      <c r="O38" s="821">
        <f>I38*L38</f>
        <v>0</v>
      </c>
      <c r="P38" s="822"/>
      <c r="Q38" s="822"/>
      <c r="R38" s="823"/>
      <c r="S38" s="828"/>
      <c r="T38" s="829"/>
    </row>
    <row r="39" spans="1:20" ht="9" customHeight="1" thickTop="1">
      <c r="A39" s="450"/>
      <c r="M39" s="475"/>
      <c r="N39" s="475"/>
      <c r="O39" s="475"/>
      <c r="P39" s="475"/>
      <c r="Q39" s="475"/>
      <c r="R39" s="475"/>
      <c r="S39" s="824"/>
      <c r="T39" s="825"/>
    </row>
    <row r="40" spans="1:20">
      <c r="A40" s="450"/>
      <c r="C40" s="826" t="s">
        <v>301</v>
      </c>
      <c r="D40" s="826"/>
      <c r="E40" s="826"/>
      <c r="F40" s="830">
        <f>T6</f>
        <v>2024</v>
      </c>
      <c r="G40" s="830"/>
      <c r="H40" s="446" t="s">
        <v>300</v>
      </c>
      <c r="S40" s="817"/>
      <c r="T40" s="818"/>
    </row>
    <row r="41" spans="1:20" ht="6" customHeight="1">
      <c r="A41" s="450"/>
      <c r="C41" s="463"/>
      <c r="D41" s="463"/>
      <c r="E41" s="463"/>
      <c r="F41" s="477"/>
      <c r="G41" s="477"/>
      <c r="S41" s="466"/>
      <c r="T41" s="451"/>
    </row>
    <row r="42" spans="1:20" ht="12" customHeight="1">
      <c r="A42" s="450"/>
      <c r="T42" s="451"/>
    </row>
    <row r="43" spans="1:20">
      <c r="A43" s="450"/>
      <c r="B43" s="475" t="s">
        <v>299</v>
      </c>
      <c r="C43" s="475" t="s">
        <v>298</v>
      </c>
      <c r="G43" s="830">
        <f>T6</f>
        <v>2024</v>
      </c>
      <c r="H43" s="830"/>
      <c r="I43" s="446" t="s">
        <v>297</v>
      </c>
      <c r="T43" s="451"/>
    </row>
    <row r="44" spans="1:20">
      <c r="A44" s="450"/>
      <c r="C44" s="478" t="s">
        <v>296</v>
      </c>
      <c r="T44" s="451"/>
    </row>
    <row r="45" spans="1:20" ht="6" customHeight="1">
      <c r="A45" s="450"/>
      <c r="C45" s="454"/>
      <c r="T45" s="451"/>
    </row>
    <row r="46" spans="1:20">
      <c r="A46" s="450"/>
      <c r="C46" s="815"/>
      <c r="D46" s="815"/>
      <c r="E46" s="815"/>
      <c r="F46" s="815"/>
      <c r="G46" s="815"/>
      <c r="H46" s="815"/>
      <c r="I46" s="815"/>
      <c r="J46" s="815"/>
      <c r="K46" s="815"/>
      <c r="L46" s="815"/>
      <c r="M46" s="815"/>
      <c r="N46" s="815"/>
      <c r="O46" s="815"/>
      <c r="P46" s="815"/>
      <c r="Q46" s="815"/>
      <c r="R46" s="815"/>
      <c r="S46" s="815"/>
      <c r="T46" s="816"/>
    </row>
    <row r="47" spans="1:20" ht="18" customHeight="1">
      <c r="A47" s="450"/>
      <c r="C47" s="852"/>
      <c r="D47" s="852"/>
      <c r="E47" s="852"/>
      <c r="F47" s="852"/>
      <c r="G47" s="852"/>
      <c r="H47" s="852"/>
      <c r="I47" s="852"/>
      <c r="J47" s="852"/>
      <c r="K47" s="852"/>
      <c r="L47" s="852"/>
      <c r="M47" s="852"/>
      <c r="N47" s="852"/>
      <c r="O47" s="852"/>
      <c r="P47" s="852"/>
      <c r="Q47" s="852"/>
      <c r="R47" s="852"/>
      <c r="S47" s="852"/>
      <c r="T47" s="853"/>
    </row>
    <row r="48" spans="1:20" ht="15" customHeight="1">
      <c r="A48" s="450"/>
      <c r="T48" s="451"/>
    </row>
    <row r="49" spans="1:20" ht="18" customHeight="1">
      <c r="A49" s="479"/>
      <c r="B49" s="812" t="s">
        <v>259</v>
      </c>
      <c r="C49" s="812"/>
      <c r="D49" s="851"/>
      <c r="E49" s="851"/>
      <c r="F49" s="851"/>
      <c r="G49" s="851"/>
      <c r="H49" s="851"/>
      <c r="I49" s="851"/>
      <c r="J49" s="480"/>
      <c r="K49" s="481"/>
      <c r="L49" s="481"/>
      <c r="M49" s="482" t="s">
        <v>294</v>
      </c>
      <c r="N49" s="854"/>
      <c r="O49" s="854"/>
      <c r="P49" s="854"/>
      <c r="Q49" s="854"/>
      <c r="R49" s="854"/>
      <c r="S49" s="854"/>
      <c r="T49" s="855"/>
    </row>
    <row r="50" spans="1:20" ht="12" customHeight="1">
      <c r="A50" s="450"/>
      <c r="T50" s="451"/>
    </row>
    <row r="51" spans="1:20" ht="59.25" customHeight="1" thickBot="1">
      <c r="A51" s="839" t="s">
        <v>295</v>
      </c>
      <c r="B51" s="840"/>
      <c r="C51" s="837" t="s">
        <v>493</v>
      </c>
      <c r="D51" s="837"/>
      <c r="E51" s="837"/>
      <c r="F51" s="837"/>
      <c r="G51" s="837"/>
      <c r="H51" s="837"/>
      <c r="I51" s="837"/>
      <c r="J51" s="837"/>
      <c r="K51" s="837"/>
      <c r="L51" s="837"/>
      <c r="M51" s="837"/>
      <c r="N51" s="837"/>
      <c r="O51" s="837"/>
      <c r="P51" s="837"/>
      <c r="Q51" s="837"/>
      <c r="R51" s="837"/>
      <c r="S51" s="837"/>
      <c r="T51" s="838"/>
    </row>
  </sheetData>
  <sheetProtection algorithmName="SHA-512" hashValue="CvhivLbvALusUJxoIwjLtXBDqP51fdEQX6qVQMyWkzWMNu+5wFwnD1Y9786+EIvNhi64CBe4JbxMsXlEsoeXdg==" saltValue="eHicX5QlDMwBPgY6IudOyA==" spinCount="100000" sheet="1" objects="1" scenarios="1" selectLockedCells="1"/>
  <mergeCells count="30">
    <mergeCell ref="A3:T3"/>
    <mergeCell ref="A1:T1"/>
    <mergeCell ref="C51:T51"/>
    <mergeCell ref="A51:B51"/>
    <mergeCell ref="F40:G40"/>
    <mergeCell ref="G43:H43"/>
    <mergeCell ref="S25:T25"/>
    <mergeCell ref="S23:T23"/>
    <mergeCell ref="B27:R27"/>
    <mergeCell ref="L38:M38"/>
    <mergeCell ref="A5:T5"/>
    <mergeCell ref="A6:H6"/>
    <mergeCell ref="A7:T7"/>
    <mergeCell ref="D49:I49"/>
    <mergeCell ref="C47:T47"/>
    <mergeCell ref="N49:T49"/>
    <mergeCell ref="B49:C49"/>
    <mergeCell ref="C30:T30"/>
    <mergeCell ref="C46:T46"/>
    <mergeCell ref="S40:T40"/>
    <mergeCell ref="K17:O17"/>
    <mergeCell ref="S21:T21"/>
    <mergeCell ref="I38:J38"/>
    <mergeCell ref="O38:R38"/>
    <mergeCell ref="S39:T39"/>
    <mergeCell ref="C40:E40"/>
    <mergeCell ref="P34:R34"/>
    <mergeCell ref="S38:T38"/>
    <mergeCell ref="E21:F21"/>
    <mergeCell ref="K19:T19"/>
  </mergeCells>
  <printOptions horizontalCentered="1"/>
  <pageMargins left="0.59055118110236227" right="0.11811023622047245" top="0.47244094488188981" bottom="0.39370078740157483" header="0.31496062992125984" footer="0.31496062992125984"/>
  <pageSetup scale="97" orientation="portrait" r:id="rId1"/>
  <headerFooter alignWithMargins="0">
    <oddFooter>&amp;LDSAF&amp;CPage 9&amp;R&amp;8&amp;X&amp;D</oddFooter>
  </headerFooter>
  <ignoredErrors>
    <ignoredError sqref="T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K65"/>
  <sheetViews>
    <sheetView zoomScaleNormal="100" zoomScaleSheetLayoutView="100" workbookViewId="0">
      <selection activeCell="F41" sqref="F41"/>
    </sheetView>
  </sheetViews>
  <sheetFormatPr baseColWidth="10" defaultColWidth="9.109375" defaultRowHeight="13.8"/>
  <cols>
    <col min="1" max="1" width="1.33203125" style="490" customWidth="1"/>
    <col min="2" max="2" width="3.33203125" style="490" customWidth="1"/>
    <col min="3" max="3" width="4.6640625" style="490" customWidth="1"/>
    <col min="4" max="4" width="52.109375" style="490" customWidth="1"/>
    <col min="5" max="5" width="1.44140625" style="490" customWidth="1"/>
    <col min="6" max="6" width="18.88671875" style="490" customWidth="1"/>
    <col min="7" max="7" width="1.109375" style="490" customWidth="1"/>
    <col min="8" max="8" width="4.109375" style="513" customWidth="1"/>
    <col min="9" max="9" width="1.109375" style="490" customWidth="1"/>
    <col min="10" max="10" width="18.5546875" style="490" customWidth="1"/>
    <col min="11" max="11" width="1" style="490" customWidth="1"/>
    <col min="12" max="16384" width="9.109375" style="490"/>
  </cols>
  <sheetData>
    <row r="1" spans="1:11" s="485" customFormat="1" ht="20.25" customHeight="1" thickBot="1">
      <c r="A1" s="484"/>
      <c r="B1" s="856" t="s">
        <v>461</v>
      </c>
      <c r="C1" s="856"/>
      <c r="D1" s="856"/>
      <c r="E1" s="856"/>
      <c r="F1" s="856"/>
      <c r="G1" s="856"/>
      <c r="H1" s="856"/>
      <c r="I1" s="856"/>
      <c r="J1" s="856"/>
      <c r="K1" s="856"/>
    </row>
    <row r="2" spans="1:11" ht="8.25" customHeight="1">
      <c r="A2" s="486"/>
      <c r="B2" s="487"/>
      <c r="C2" s="487"/>
      <c r="D2" s="487"/>
      <c r="E2" s="487"/>
      <c r="F2" s="487"/>
      <c r="G2" s="487"/>
      <c r="H2" s="488"/>
      <c r="I2" s="487"/>
      <c r="J2" s="487"/>
      <c r="K2" s="489"/>
    </row>
    <row r="3" spans="1:11" s="485" customFormat="1" ht="20.25" customHeight="1">
      <c r="A3" s="491"/>
      <c r="B3" s="492" t="s">
        <v>448</v>
      </c>
      <c r="C3" s="484"/>
      <c r="D3" s="484"/>
      <c r="E3" s="484"/>
      <c r="F3" s="484"/>
      <c r="G3" s="484"/>
      <c r="H3" s="493" t="s">
        <v>411</v>
      </c>
      <c r="I3" s="484"/>
      <c r="J3" s="494">
        <f>'4-BILAN'!$H$74</f>
        <v>0</v>
      </c>
      <c r="K3" s="495"/>
    </row>
    <row r="4" spans="1:11" ht="6.75" customHeight="1">
      <c r="A4" s="496"/>
      <c r="B4" s="497"/>
      <c r="C4" s="497"/>
      <c r="D4" s="497"/>
      <c r="E4" s="497"/>
      <c r="F4" s="497"/>
      <c r="G4" s="497"/>
      <c r="H4" s="498"/>
      <c r="I4" s="497"/>
      <c r="J4" s="497"/>
      <c r="K4" s="499"/>
    </row>
    <row r="5" spans="1:11" s="485" customFormat="1" ht="20.25" customHeight="1">
      <c r="A5" s="491"/>
      <c r="B5" s="492" t="s">
        <v>412</v>
      </c>
      <c r="C5" s="484"/>
      <c r="D5" s="484"/>
      <c r="E5" s="484"/>
      <c r="F5" s="484"/>
      <c r="G5" s="484"/>
      <c r="H5" s="493"/>
      <c r="I5" s="484"/>
      <c r="J5" s="484"/>
      <c r="K5" s="495"/>
    </row>
    <row r="6" spans="1:11" ht="3.75" customHeight="1">
      <c r="A6" s="496"/>
      <c r="B6" s="500"/>
      <c r="C6" s="497"/>
      <c r="D6" s="497"/>
      <c r="E6" s="497"/>
      <c r="F6" s="497"/>
      <c r="G6" s="497"/>
      <c r="H6" s="498"/>
      <c r="I6" s="497"/>
      <c r="J6" s="497"/>
      <c r="K6" s="499"/>
    </row>
    <row r="7" spans="1:11" s="485" customFormat="1" ht="20.25" customHeight="1">
      <c r="A7" s="491"/>
      <c r="B7" s="484"/>
      <c r="C7" s="484" t="s">
        <v>413</v>
      </c>
      <c r="D7" s="484"/>
      <c r="E7" s="484"/>
      <c r="F7" s="5"/>
      <c r="G7" s="484"/>
      <c r="H7" s="493"/>
      <c r="I7" s="484"/>
      <c r="J7" s="484"/>
      <c r="K7" s="495"/>
    </row>
    <row r="8" spans="1:11" ht="4.5" customHeight="1">
      <c r="A8" s="496"/>
      <c r="B8" s="497"/>
      <c r="C8" s="497"/>
      <c r="D8" s="497"/>
      <c r="E8" s="497"/>
      <c r="F8" s="497"/>
      <c r="G8" s="497"/>
      <c r="H8" s="498"/>
      <c r="I8" s="497"/>
      <c r="J8" s="497"/>
      <c r="K8" s="499"/>
    </row>
    <row r="9" spans="1:11" s="485" customFormat="1" ht="20.25" customHeight="1">
      <c r="A9" s="491"/>
      <c r="B9" s="484"/>
      <c r="C9" s="484" t="s">
        <v>414</v>
      </c>
      <c r="D9" s="484"/>
      <c r="E9" s="484"/>
      <c r="F9" s="5"/>
      <c r="G9" s="484"/>
      <c r="H9" s="493"/>
      <c r="I9" s="484"/>
      <c r="J9" s="484"/>
      <c r="K9" s="495"/>
    </row>
    <row r="10" spans="1:11" ht="5.25" customHeight="1">
      <c r="A10" s="496"/>
      <c r="B10" s="497"/>
      <c r="C10" s="497"/>
      <c r="D10" s="497"/>
      <c r="E10" s="497"/>
      <c r="F10" s="497"/>
      <c r="G10" s="497"/>
      <c r="H10" s="498"/>
      <c r="I10" s="497"/>
      <c r="J10" s="497"/>
      <c r="K10" s="499"/>
    </row>
    <row r="11" spans="1:11" s="485" customFormat="1" ht="20.25" customHeight="1">
      <c r="A11" s="491"/>
      <c r="B11" s="484"/>
      <c r="C11" s="484" t="s">
        <v>415</v>
      </c>
      <c r="D11" s="484"/>
      <c r="E11" s="484"/>
      <c r="F11" s="5"/>
      <c r="G11" s="484"/>
      <c r="H11" s="493"/>
      <c r="I11" s="484"/>
      <c r="J11" s="484"/>
      <c r="K11" s="495"/>
    </row>
    <row r="12" spans="1:11" ht="3.75" customHeight="1">
      <c r="A12" s="496"/>
      <c r="B12" s="497"/>
      <c r="C12" s="497"/>
      <c r="D12" s="497"/>
      <c r="E12" s="497"/>
      <c r="F12" s="497"/>
      <c r="G12" s="497"/>
      <c r="H12" s="498"/>
      <c r="I12" s="497"/>
      <c r="J12" s="497"/>
      <c r="K12" s="499"/>
    </row>
    <row r="13" spans="1:11" s="485" customFormat="1" ht="20.25" customHeight="1">
      <c r="A13" s="491"/>
      <c r="B13" s="484"/>
      <c r="C13" s="484" t="s">
        <v>416</v>
      </c>
      <c r="D13" s="484"/>
      <c r="E13" s="484"/>
      <c r="F13" s="5"/>
      <c r="G13" s="484"/>
      <c r="H13" s="493"/>
      <c r="I13" s="484"/>
      <c r="J13" s="484"/>
      <c r="K13" s="495"/>
    </row>
    <row r="14" spans="1:11" ht="3.75" customHeight="1">
      <c r="A14" s="496"/>
      <c r="B14" s="497"/>
      <c r="C14" s="497"/>
      <c r="D14" s="497"/>
      <c r="E14" s="497"/>
      <c r="F14" s="497"/>
      <c r="G14" s="497"/>
      <c r="H14" s="498"/>
      <c r="I14" s="497"/>
      <c r="J14" s="497"/>
      <c r="K14" s="499"/>
    </row>
    <row r="15" spans="1:11" s="485" customFormat="1" ht="20.25" customHeight="1">
      <c r="A15" s="491"/>
      <c r="B15" s="484"/>
      <c r="C15" s="484" t="s">
        <v>417</v>
      </c>
      <c r="D15" s="484"/>
      <c r="E15" s="484"/>
      <c r="F15" s="5"/>
      <c r="G15" s="484"/>
      <c r="H15" s="493" t="s">
        <v>418</v>
      </c>
      <c r="I15" s="484"/>
      <c r="J15" s="494">
        <f>F7+F9+F11+F13+F15</f>
        <v>0</v>
      </c>
      <c r="K15" s="495"/>
    </row>
    <row r="16" spans="1:11" s="485" customFormat="1" ht="20.25" customHeight="1">
      <c r="A16" s="491"/>
      <c r="B16" s="484"/>
      <c r="C16" s="484"/>
      <c r="D16" s="484"/>
      <c r="E16" s="484"/>
      <c r="F16" s="484"/>
      <c r="G16" s="484"/>
      <c r="H16" s="493"/>
      <c r="I16" s="484"/>
      <c r="J16" s="484"/>
      <c r="K16" s="495"/>
    </row>
    <row r="17" spans="1:11" s="485" customFormat="1" ht="20.25" customHeight="1">
      <c r="A17" s="491"/>
      <c r="B17" s="492" t="s">
        <v>419</v>
      </c>
      <c r="C17" s="484"/>
      <c r="D17" s="484"/>
      <c r="E17" s="484"/>
      <c r="F17" s="484"/>
      <c r="G17" s="484"/>
      <c r="H17" s="493" t="s">
        <v>420</v>
      </c>
      <c r="I17" s="484"/>
      <c r="J17" s="494">
        <f>'5-REVENUS'!$H$45</f>
        <v>0</v>
      </c>
      <c r="K17" s="495"/>
    </row>
    <row r="18" spans="1:11" ht="54" customHeight="1">
      <c r="A18" s="496"/>
      <c r="B18" s="497"/>
      <c r="C18" s="497"/>
      <c r="D18" s="501" t="s">
        <v>441</v>
      </c>
      <c r="E18" s="497"/>
      <c r="F18" s="497"/>
      <c r="G18" s="497"/>
      <c r="H18" s="498"/>
      <c r="I18" s="497"/>
      <c r="J18" s="502" t="s">
        <v>442</v>
      </c>
      <c r="K18" s="499"/>
    </row>
    <row r="19" spans="1:11" s="485" customFormat="1" ht="20.25" customHeight="1">
      <c r="A19" s="491"/>
      <c r="B19" s="492" t="s">
        <v>421</v>
      </c>
      <c r="C19" s="484"/>
      <c r="D19" s="484"/>
      <c r="E19" s="484"/>
      <c r="F19" s="484"/>
      <c r="G19" s="484"/>
      <c r="H19" s="493"/>
      <c r="I19" s="484"/>
      <c r="J19" s="484"/>
      <c r="K19" s="495"/>
    </row>
    <row r="20" spans="1:11" ht="3.75" customHeight="1">
      <c r="A20" s="496"/>
      <c r="B20" s="497"/>
      <c r="C20" s="497"/>
      <c r="D20" s="497"/>
      <c r="E20" s="497"/>
      <c r="F20" s="497"/>
      <c r="G20" s="497"/>
      <c r="H20" s="498"/>
      <c r="I20" s="497"/>
      <c r="J20" s="497"/>
      <c r="K20" s="499"/>
    </row>
    <row r="21" spans="1:11" s="485" customFormat="1" ht="20.25" customHeight="1">
      <c r="A21" s="491"/>
      <c r="B21" s="484"/>
      <c r="C21" s="484" t="s">
        <v>422</v>
      </c>
      <c r="D21" s="484"/>
      <c r="E21" s="484"/>
      <c r="F21" s="5"/>
      <c r="G21" s="484"/>
      <c r="H21" s="493"/>
      <c r="I21" s="484"/>
      <c r="J21" s="484"/>
      <c r="K21" s="495"/>
    </row>
    <row r="22" spans="1:11" ht="3.75" customHeight="1">
      <c r="A22" s="496"/>
      <c r="B22" s="497"/>
      <c r="C22" s="497"/>
      <c r="D22" s="497"/>
      <c r="E22" s="497"/>
      <c r="F22" s="497"/>
      <c r="G22" s="497"/>
      <c r="H22" s="498"/>
      <c r="I22" s="497"/>
      <c r="J22" s="497"/>
      <c r="K22" s="499"/>
    </row>
    <row r="23" spans="1:11" s="485" customFormat="1" ht="20.25" customHeight="1">
      <c r="A23" s="491"/>
      <c r="B23" s="484"/>
      <c r="C23" s="484" t="s">
        <v>423</v>
      </c>
      <c r="D23" s="484"/>
      <c r="E23" s="484"/>
      <c r="F23" s="484"/>
      <c r="G23" s="484"/>
      <c r="H23" s="493"/>
      <c r="I23" s="484"/>
      <c r="J23" s="484"/>
      <c r="K23" s="495"/>
    </row>
    <row r="24" spans="1:11" ht="5.25" customHeight="1">
      <c r="A24" s="496"/>
      <c r="B24" s="497"/>
      <c r="C24" s="497"/>
      <c r="D24" s="497"/>
      <c r="E24" s="497"/>
      <c r="F24" s="497"/>
      <c r="G24" s="497"/>
      <c r="H24" s="498"/>
      <c r="I24" s="497"/>
      <c r="J24" s="497"/>
      <c r="K24" s="499"/>
    </row>
    <row r="25" spans="1:11" s="485" customFormat="1" ht="20.25" customHeight="1">
      <c r="A25" s="491"/>
      <c r="B25" s="484"/>
      <c r="C25" s="484"/>
      <c r="D25" s="514"/>
      <c r="E25" s="484"/>
      <c r="F25" s="5"/>
      <c r="G25" s="484"/>
      <c r="H25" s="493"/>
      <c r="I25" s="484"/>
      <c r="J25" s="484"/>
      <c r="K25" s="495"/>
    </row>
    <row r="26" spans="1:11" ht="5.25" customHeight="1">
      <c r="A26" s="496"/>
      <c r="B26" s="497"/>
      <c r="C26" s="497"/>
      <c r="D26" s="497"/>
      <c r="E26" s="497"/>
      <c r="F26" s="497"/>
      <c r="G26" s="497"/>
      <c r="H26" s="498"/>
      <c r="I26" s="497"/>
      <c r="J26" s="497"/>
      <c r="K26" s="499"/>
    </row>
    <row r="27" spans="1:11" s="485" customFormat="1" ht="20.25" customHeight="1">
      <c r="A27" s="491"/>
      <c r="B27" s="484"/>
      <c r="C27" s="484"/>
      <c r="D27" s="514"/>
      <c r="E27" s="484"/>
      <c r="F27" s="5"/>
      <c r="G27" s="484"/>
      <c r="H27" s="493"/>
      <c r="I27" s="484"/>
      <c r="J27" s="484"/>
      <c r="K27" s="495"/>
    </row>
    <row r="28" spans="1:11" ht="4.5" customHeight="1">
      <c r="A28" s="496"/>
      <c r="B28" s="497"/>
      <c r="C28" s="497"/>
      <c r="D28" s="497"/>
      <c r="E28" s="497"/>
      <c r="F28" s="497"/>
      <c r="G28" s="497"/>
      <c r="H28" s="498"/>
      <c r="I28" s="497"/>
      <c r="J28" s="497"/>
      <c r="K28" s="499"/>
    </row>
    <row r="29" spans="1:11" s="485" customFormat="1" ht="20.25" customHeight="1">
      <c r="A29" s="491"/>
      <c r="B29" s="484"/>
      <c r="C29" s="484"/>
      <c r="D29" s="514"/>
      <c r="E29" s="484"/>
      <c r="F29" s="5"/>
      <c r="G29" s="484"/>
      <c r="H29" s="493" t="s">
        <v>424</v>
      </c>
      <c r="I29" s="484"/>
      <c r="J29" s="494">
        <f>-(F21+F25+F27+F29)</f>
        <v>0</v>
      </c>
      <c r="K29" s="495"/>
    </row>
    <row r="30" spans="1:11" s="485" customFormat="1" ht="12" customHeight="1">
      <c r="A30" s="491"/>
      <c r="B30" s="484"/>
      <c r="C30" s="484"/>
      <c r="D30" s="484"/>
      <c r="E30" s="484"/>
      <c r="F30" s="484"/>
      <c r="G30" s="484"/>
      <c r="H30" s="493"/>
      <c r="I30" s="484"/>
      <c r="J30" s="484"/>
      <c r="K30" s="495"/>
    </row>
    <row r="31" spans="1:11" s="485" customFormat="1" ht="20.25" customHeight="1">
      <c r="A31" s="491"/>
      <c r="B31" s="503" t="s">
        <v>425</v>
      </c>
      <c r="C31" s="484"/>
      <c r="D31" s="484"/>
      <c r="E31" s="484"/>
      <c r="F31" s="504">
        <f>+J17+J29</f>
        <v>0</v>
      </c>
      <c r="G31" s="484"/>
      <c r="H31" s="493"/>
      <c r="I31" s="484"/>
      <c r="J31" s="484"/>
      <c r="K31" s="495"/>
    </row>
    <row r="32" spans="1:11" s="485" customFormat="1" ht="12" customHeight="1">
      <c r="A32" s="491"/>
      <c r="B32" s="484"/>
      <c r="C32" s="484"/>
      <c r="D32" s="484"/>
      <c r="E32" s="484"/>
      <c r="F32" s="484"/>
      <c r="G32" s="484"/>
      <c r="H32" s="493"/>
      <c r="I32" s="484"/>
      <c r="J32" s="484"/>
      <c r="K32" s="495"/>
    </row>
    <row r="33" spans="1:11" s="485" customFormat="1" ht="20.25" customHeight="1">
      <c r="A33" s="491"/>
      <c r="B33" s="492" t="s">
        <v>449</v>
      </c>
      <c r="C33" s="484"/>
      <c r="D33" s="484"/>
      <c r="E33" s="484"/>
      <c r="F33" s="484"/>
      <c r="G33" s="484"/>
      <c r="H33" s="493"/>
      <c r="I33" s="484"/>
      <c r="J33" s="484"/>
      <c r="K33" s="495"/>
    </row>
    <row r="34" spans="1:11" ht="5.25" customHeight="1">
      <c r="A34" s="496"/>
      <c r="B34" s="497"/>
      <c r="C34" s="497"/>
      <c r="D34" s="497"/>
      <c r="E34" s="497"/>
      <c r="F34" s="497"/>
      <c r="G34" s="497"/>
      <c r="H34" s="498"/>
      <c r="I34" s="497"/>
      <c r="J34" s="497"/>
      <c r="K34" s="499"/>
    </row>
    <row r="35" spans="1:11" s="485" customFormat="1" ht="20.25" customHeight="1">
      <c r="A35" s="491"/>
      <c r="B35" s="484"/>
      <c r="C35" s="484" t="s">
        <v>51</v>
      </c>
      <c r="D35" s="484"/>
      <c r="E35" s="484"/>
      <c r="F35" s="5"/>
      <c r="G35" s="484"/>
      <c r="H35" s="493"/>
      <c r="I35" s="484"/>
      <c r="J35" s="484"/>
      <c r="K35" s="495"/>
    </row>
    <row r="36" spans="1:11" ht="4.5" customHeight="1">
      <c r="A36" s="496"/>
      <c r="B36" s="497"/>
      <c r="C36" s="497"/>
      <c r="D36" s="497"/>
      <c r="E36" s="497"/>
      <c r="F36" s="497"/>
      <c r="G36" s="497"/>
      <c r="H36" s="498"/>
      <c r="I36" s="497"/>
      <c r="J36" s="497"/>
      <c r="K36" s="499"/>
    </row>
    <row r="37" spans="1:11" s="485" customFormat="1" ht="20.25" customHeight="1">
      <c r="A37" s="491"/>
      <c r="B37" s="484"/>
      <c r="C37" s="484" t="s">
        <v>426</v>
      </c>
      <c r="D37" s="484"/>
      <c r="E37" s="484"/>
      <c r="F37" s="5"/>
      <c r="G37" s="484"/>
      <c r="H37" s="493"/>
      <c r="I37" s="484"/>
      <c r="J37" s="484"/>
      <c r="K37" s="495"/>
    </row>
    <row r="38" spans="1:11" ht="3.75" customHeight="1">
      <c r="A38" s="496"/>
      <c r="B38" s="497"/>
      <c r="C38" s="497"/>
      <c r="D38" s="497"/>
      <c r="E38" s="497"/>
      <c r="F38" s="497"/>
      <c r="G38" s="497"/>
      <c r="H38" s="498"/>
      <c r="I38" s="497"/>
      <c r="J38" s="497"/>
      <c r="K38" s="499"/>
    </row>
    <row r="39" spans="1:11" s="485" customFormat="1" ht="20.25" customHeight="1">
      <c r="A39" s="491"/>
      <c r="B39" s="484"/>
      <c r="C39" s="484" t="s">
        <v>427</v>
      </c>
      <c r="D39" s="484"/>
      <c r="E39" s="484"/>
      <c r="F39" s="5"/>
      <c r="G39" s="484"/>
      <c r="H39" s="493"/>
      <c r="I39" s="484"/>
      <c r="J39" s="484"/>
      <c r="K39" s="495"/>
    </row>
    <row r="40" spans="1:11" ht="4.5" customHeight="1">
      <c r="A40" s="496"/>
      <c r="B40" s="497"/>
      <c r="C40" s="497"/>
      <c r="D40" s="497"/>
      <c r="E40" s="497"/>
      <c r="F40" s="497"/>
      <c r="G40" s="497"/>
      <c r="H40" s="498"/>
      <c r="I40" s="497"/>
      <c r="J40" s="497"/>
      <c r="K40" s="499"/>
    </row>
    <row r="41" spans="1:11" s="485" customFormat="1" ht="20.25" customHeight="1">
      <c r="A41" s="491"/>
      <c r="B41" s="484"/>
      <c r="C41" s="484" t="s">
        <v>450</v>
      </c>
      <c r="D41" s="484"/>
      <c r="E41" s="484"/>
      <c r="F41" s="5"/>
      <c r="G41" s="484"/>
      <c r="H41" s="493"/>
      <c r="I41" s="484"/>
      <c r="J41" s="484"/>
      <c r="K41" s="495"/>
    </row>
    <row r="42" spans="1:11" ht="4.5" customHeight="1">
      <c r="A42" s="496"/>
      <c r="B42" s="497"/>
      <c r="C42" s="497"/>
      <c r="D42" s="497"/>
      <c r="E42" s="497"/>
      <c r="F42" s="497"/>
      <c r="G42" s="497"/>
      <c r="H42" s="498"/>
      <c r="I42" s="497"/>
      <c r="J42" s="497"/>
      <c r="K42" s="499"/>
    </row>
    <row r="43" spans="1:11" s="485" customFormat="1" ht="20.25" customHeight="1">
      <c r="A43" s="491"/>
      <c r="B43" s="484"/>
      <c r="C43" s="484" t="s">
        <v>428</v>
      </c>
      <c r="D43" s="484"/>
      <c r="E43" s="484"/>
      <c r="F43" s="5"/>
      <c r="G43" s="484"/>
      <c r="H43" s="493"/>
      <c r="I43" s="484"/>
      <c r="J43" s="484"/>
      <c r="K43" s="495"/>
    </row>
    <row r="44" spans="1:11" ht="3" customHeight="1">
      <c r="A44" s="496"/>
      <c r="B44" s="497"/>
      <c r="C44" s="497"/>
      <c r="D44" s="497"/>
      <c r="E44" s="497"/>
      <c r="F44" s="497"/>
      <c r="G44" s="497"/>
      <c r="H44" s="498"/>
      <c r="I44" s="497"/>
      <c r="J44" s="497"/>
      <c r="K44" s="499"/>
    </row>
    <row r="45" spans="1:11" s="485" customFormat="1" ht="20.25" customHeight="1">
      <c r="A45" s="491"/>
      <c r="B45" s="484"/>
      <c r="C45" s="484" t="s">
        <v>451</v>
      </c>
      <c r="D45" s="484"/>
      <c r="E45" s="484"/>
      <c r="F45" s="484"/>
      <c r="G45" s="484"/>
      <c r="H45" s="493"/>
      <c r="I45" s="484"/>
      <c r="J45" s="484"/>
      <c r="K45" s="495"/>
    </row>
    <row r="46" spans="1:11" ht="3" customHeight="1">
      <c r="A46" s="496"/>
      <c r="B46" s="497"/>
      <c r="C46" s="497"/>
      <c r="D46" s="497"/>
      <c r="E46" s="497"/>
      <c r="F46" s="497"/>
      <c r="G46" s="497"/>
      <c r="H46" s="498"/>
      <c r="I46" s="497"/>
      <c r="J46" s="497"/>
      <c r="K46" s="499"/>
    </row>
    <row r="47" spans="1:11" s="485" customFormat="1" ht="20.25" customHeight="1">
      <c r="A47" s="491"/>
      <c r="B47" s="484"/>
      <c r="C47" s="484"/>
      <c r="D47" s="514"/>
      <c r="E47" s="484"/>
      <c r="F47" s="5"/>
      <c r="G47" s="484"/>
      <c r="H47" s="493"/>
      <c r="I47" s="484"/>
      <c r="J47" s="484"/>
      <c r="K47" s="495"/>
    </row>
    <row r="48" spans="1:11" ht="3.75" customHeight="1">
      <c r="A48" s="496"/>
      <c r="B48" s="497"/>
      <c r="C48" s="497"/>
      <c r="D48" s="497"/>
      <c r="E48" s="497"/>
      <c r="F48" s="497"/>
      <c r="G48" s="497"/>
      <c r="H48" s="498"/>
      <c r="I48" s="497"/>
      <c r="J48" s="497"/>
      <c r="K48" s="499"/>
    </row>
    <row r="49" spans="1:11" s="485" customFormat="1" ht="20.25" customHeight="1">
      <c r="A49" s="491"/>
      <c r="B49" s="484"/>
      <c r="C49" s="484"/>
      <c r="D49" s="514"/>
      <c r="E49" s="484"/>
      <c r="F49" s="5"/>
      <c r="G49" s="484"/>
      <c r="H49" s="493"/>
      <c r="I49" s="484"/>
      <c r="J49" s="484"/>
      <c r="K49" s="495"/>
    </row>
    <row r="50" spans="1:11" ht="4.5" customHeight="1">
      <c r="A50" s="496"/>
      <c r="B50" s="497"/>
      <c r="C50" s="497"/>
      <c r="D50" s="497"/>
      <c r="E50" s="497"/>
      <c r="F50" s="497"/>
      <c r="G50" s="497"/>
      <c r="H50" s="498"/>
      <c r="I50" s="497"/>
      <c r="J50" s="497"/>
      <c r="K50" s="499"/>
    </row>
    <row r="51" spans="1:11" s="485" customFormat="1" ht="20.25" customHeight="1">
      <c r="A51" s="491"/>
      <c r="B51" s="484"/>
      <c r="C51" s="484"/>
      <c r="D51" s="514"/>
      <c r="E51" s="484"/>
      <c r="F51" s="5"/>
      <c r="G51" s="484"/>
      <c r="H51" s="493" t="s">
        <v>429</v>
      </c>
      <c r="I51" s="484"/>
      <c r="J51" s="494">
        <f>-(F35+F37+F39+F41+F43+F47+F49+F51)</f>
        <v>0</v>
      </c>
      <c r="K51" s="495"/>
    </row>
    <row r="52" spans="1:11" ht="3.75" customHeight="1">
      <c r="A52" s="496"/>
      <c r="B52" s="497"/>
      <c r="C52" s="497"/>
      <c r="D52" s="497"/>
      <c r="E52" s="497"/>
      <c r="F52" s="497"/>
      <c r="G52" s="497"/>
      <c r="H52" s="498"/>
      <c r="I52" s="497"/>
      <c r="J52" s="497"/>
      <c r="K52" s="499"/>
    </row>
    <row r="53" spans="1:11" ht="51">
      <c r="A53" s="496"/>
      <c r="B53" s="497"/>
      <c r="C53" s="497"/>
      <c r="D53" s="497"/>
      <c r="E53" s="497"/>
      <c r="F53" s="497"/>
      <c r="G53" s="497"/>
      <c r="H53" s="498"/>
      <c r="I53" s="497"/>
      <c r="J53" s="502" t="s">
        <v>430</v>
      </c>
      <c r="K53" s="499"/>
    </row>
    <row r="54" spans="1:11" s="485" customFormat="1" ht="8.25" customHeight="1">
      <c r="A54" s="491"/>
      <c r="B54" s="484"/>
      <c r="C54" s="484"/>
      <c r="D54" s="484"/>
      <c r="E54" s="484"/>
      <c r="F54" s="484"/>
      <c r="G54" s="484"/>
      <c r="H54" s="493"/>
      <c r="I54" s="484"/>
      <c r="J54" s="484"/>
      <c r="K54" s="495"/>
    </row>
    <row r="55" spans="1:11" s="485" customFormat="1" ht="20.25" customHeight="1">
      <c r="A55" s="491"/>
      <c r="B55" s="492" t="s">
        <v>431</v>
      </c>
      <c r="C55" s="484"/>
      <c r="D55" s="484"/>
      <c r="E55" s="484"/>
      <c r="F55" s="484"/>
      <c r="G55" s="484"/>
      <c r="H55" s="493"/>
      <c r="I55" s="484"/>
      <c r="J55" s="505">
        <f>+J3+J15+J29+J51</f>
        <v>0</v>
      </c>
      <c r="K55" s="495"/>
    </row>
    <row r="56" spans="1:11" s="485" customFormat="1" ht="20.25" customHeight="1">
      <c r="A56" s="491"/>
      <c r="B56" s="492"/>
      <c r="C56" s="484"/>
      <c r="D56" s="506" t="s">
        <v>432</v>
      </c>
      <c r="E56" s="484"/>
      <c r="F56" s="484"/>
      <c r="G56" s="484"/>
      <c r="H56" s="493"/>
      <c r="I56" s="484"/>
      <c r="J56" s="507"/>
      <c r="K56" s="495"/>
    </row>
    <row r="57" spans="1:11" s="485" customFormat="1" ht="6.75" customHeight="1">
      <c r="A57" s="491"/>
      <c r="B57" s="492"/>
      <c r="C57" s="484"/>
      <c r="D57" s="506"/>
      <c r="E57" s="484"/>
      <c r="F57" s="484"/>
      <c r="G57" s="484"/>
      <c r="H57" s="493"/>
      <c r="I57" s="484"/>
      <c r="J57" s="507"/>
      <c r="K57" s="495"/>
    </row>
    <row r="58" spans="1:11" s="485" customFormat="1" ht="40.5" customHeight="1">
      <c r="A58" s="491"/>
      <c r="B58" s="857" t="s">
        <v>452</v>
      </c>
      <c r="C58" s="857"/>
      <c r="D58" s="857"/>
      <c r="E58" s="857"/>
      <c r="F58" s="857"/>
      <c r="G58" s="857"/>
      <c r="H58" s="857"/>
      <c r="I58" s="857"/>
      <c r="J58" s="857"/>
      <c r="K58" s="495"/>
    </row>
    <row r="59" spans="1:11" ht="16.5" customHeight="1" thickBot="1">
      <c r="A59" s="508"/>
      <c r="B59" s="509"/>
      <c r="C59" s="509"/>
      <c r="D59" s="510"/>
      <c r="E59" s="510"/>
      <c r="F59" s="510"/>
      <c r="G59" s="510"/>
      <c r="H59" s="511"/>
      <c r="I59" s="510"/>
      <c r="J59" s="510"/>
      <c r="K59" s="512"/>
    </row>
    <row r="63" spans="1:11">
      <c r="C63" s="113"/>
    </row>
    <row r="64" spans="1:11">
      <c r="C64" s="227"/>
    </row>
    <row r="65" spans="3:3">
      <c r="C65" s="113"/>
    </row>
  </sheetData>
  <sheetProtection algorithmName="SHA-512" hashValue="Kp1BTdxYlLYRTz0QLxEUY9aT3xdeT4Mzwzb4w6HR+RxtUkmsbhv2XMMAfTjhFmm5KDqF14Qk9z6GUy3KWupYoQ==" saltValue="6RrJPWBbH439P8TaWC+WCw=="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27 D29 D47 D49 D51" xr:uid="{00000000-0002-0000-0A00-000000000000}">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 xml:space="preserve">&amp;CPage 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P2"/>
  <sheetViews>
    <sheetView workbookViewId="0">
      <selection activeCell="A2" sqref="A2"/>
    </sheetView>
  </sheetViews>
  <sheetFormatPr baseColWidth="10" defaultRowHeight="13.2"/>
  <cols>
    <col min="1" max="1" width="19" bestFit="1" customWidth="1"/>
    <col min="2" max="2" width="32" bestFit="1" customWidth="1"/>
    <col min="3" max="3" width="20.44140625" bestFit="1" customWidth="1"/>
    <col min="4" max="4" width="28.6640625" bestFit="1" customWidth="1"/>
    <col min="5" max="5" width="21" bestFit="1" customWidth="1"/>
    <col min="6" max="6" width="16.6640625" bestFit="1" customWidth="1"/>
    <col min="7" max="7" width="16.88671875" bestFit="1" customWidth="1"/>
    <col min="8" max="8" width="34" bestFit="1" customWidth="1"/>
    <col min="9" max="9" width="22.44140625" bestFit="1" customWidth="1"/>
    <col min="10" max="10" width="13.5546875" bestFit="1" customWidth="1"/>
    <col min="11" max="11" width="21.88671875" bestFit="1" customWidth="1"/>
    <col min="12" max="12" width="20.109375" bestFit="1" customWidth="1"/>
    <col min="13" max="13" width="18.44140625" bestFit="1" customWidth="1"/>
    <col min="15" max="15" width="20.109375" bestFit="1" customWidth="1"/>
    <col min="16" max="16" width="31.6640625" bestFit="1" customWidth="1"/>
    <col min="17" max="17" width="24" bestFit="1" customWidth="1"/>
    <col min="18" max="18" width="50.33203125" bestFit="1" customWidth="1"/>
    <col min="19" max="19" width="19.5546875" bestFit="1" customWidth="1"/>
    <col min="20" max="20" width="22" bestFit="1" customWidth="1"/>
    <col min="21" max="21" width="30.6640625" bestFit="1" customWidth="1"/>
    <col min="22" max="22" width="12.33203125" customWidth="1"/>
    <col min="23" max="23" width="31.5546875" bestFit="1" customWidth="1"/>
    <col min="24" max="24" width="49" bestFit="1" customWidth="1"/>
    <col min="25" max="25" width="45" bestFit="1" customWidth="1"/>
    <col min="26" max="26" width="58.33203125" bestFit="1" customWidth="1"/>
    <col min="27" max="27" width="32.6640625" bestFit="1" customWidth="1"/>
    <col min="28" max="28" width="24.88671875" bestFit="1" customWidth="1"/>
    <col min="29" max="29" width="14.33203125" bestFit="1" customWidth="1"/>
    <col min="30" max="30" width="19.6640625" bestFit="1" customWidth="1"/>
    <col min="31" max="31" width="30.88671875" bestFit="1" customWidth="1"/>
    <col min="32" max="32" width="48" bestFit="1" customWidth="1"/>
    <col min="33" max="33" width="44.44140625" bestFit="1" customWidth="1"/>
    <col min="34" max="34" width="21" bestFit="1" customWidth="1"/>
    <col min="35" max="35" width="21.109375" bestFit="1" customWidth="1"/>
    <col min="36" max="36" width="21.109375" customWidth="1"/>
    <col min="37" max="37" width="25" bestFit="1" customWidth="1"/>
    <col min="38" max="38" width="52.6640625" bestFit="1" customWidth="1"/>
    <col min="39" max="39" width="27.5546875" bestFit="1" customWidth="1"/>
    <col min="40" max="40" width="21.6640625" bestFit="1" customWidth="1"/>
    <col min="41" max="41" width="20.33203125" bestFit="1" customWidth="1"/>
    <col min="42" max="42" width="11.5546875" bestFit="1" customWidth="1"/>
    <col min="43" max="44" width="13.44140625" bestFit="1" customWidth="1"/>
    <col min="45" max="45" width="44.109375" bestFit="1" customWidth="1"/>
    <col min="46" max="46" width="33.44140625" bestFit="1" customWidth="1"/>
    <col min="47" max="47" width="43.33203125" bestFit="1" customWidth="1"/>
    <col min="48" max="48" width="35.5546875" bestFit="1" customWidth="1"/>
    <col min="49" max="49" width="31.88671875" bestFit="1" customWidth="1"/>
    <col min="50" max="50" width="45.5546875" bestFit="1" customWidth="1"/>
    <col min="51" max="51" width="34.44140625" bestFit="1" customWidth="1"/>
    <col min="52" max="52" width="44.5546875" bestFit="1" customWidth="1"/>
    <col min="53" max="53" width="45.88671875" bestFit="1" customWidth="1"/>
    <col min="54" max="54" width="17.44140625" bestFit="1" customWidth="1"/>
    <col min="55" max="55" width="22" bestFit="1" customWidth="1"/>
    <col min="56" max="56" width="17.44140625" bestFit="1" customWidth="1"/>
    <col min="57" max="57" width="17.88671875" bestFit="1" customWidth="1"/>
    <col min="58" max="58" width="16.5546875" bestFit="1" customWidth="1"/>
    <col min="59" max="59" width="28.33203125" bestFit="1" customWidth="1"/>
    <col min="60" max="60" width="42.109375" bestFit="1" customWidth="1"/>
    <col min="61" max="61" width="30.5546875" bestFit="1" customWidth="1"/>
    <col min="62" max="62" width="14.33203125" bestFit="1" customWidth="1"/>
    <col min="63" max="63" width="51.109375" bestFit="1" customWidth="1"/>
    <col min="64" max="64" width="44.6640625" bestFit="1" customWidth="1"/>
    <col min="65" max="65" width="52.33203125" bestFit="1" customWidth="1"/>
    <col min="66" max="66" width="38.109375" bestFit="1" customWidth="1"/>
    <col min="67" max="67" width="44.6640625" bestFit="1" customWidth="1"/>
    <col min="68" max="68" width="48.6640625" bestFit="1" customWidth="1"/>
    <col min="69" max="69" width="49.88671875" bestFit="1" customWidth="1"/>
    <col min="70" max="70" width="26.6640625" bestFit="1" customWidth="1"/>
    <col min="71" max="71" width="32.33203125" bestFit="1" customWidth="1"/>
    <col min="72" max="72" width="48.88671875" bestFit="1" customWidth="1"/>
    <col min="73" max="73" width="49.88671875" bestFit="1" customWidth="1"/>
    <col min="74" max="74" width="43.44140625" bestFit="1" customWidth="1"/>
    <col min="75" max="75" width="34" bestFit="1" customWidth="1"/>
    <col min="76" max="76" width="48.5546875" bestFit="1" customWidth="1"/>
    <col min="77" max="77" width="32.44140625" bestFit="1" customWidth="1"/>
    <col min="78" max="79" width="12.44140625" bestFit="1" customWidth="1"/>
    <col min="80" max="80" width="19.88671875" bestFit="1" customWidth="1"/>
    <col min="81" max="81" width="42" bestFit="1" customWidth="1"/>
    <col min="82" max="82" width="47.6640625" bestFit="1" customWidth="1"/>
    <col min="83" max="83" width="41.33203125" bestFit="1" customWidth="1"/>
    <col min="84" max="84" width="33.44140625" bestFit="1" customWidth="1"/>
    <col min="85" max="85" width="29.88671875" bestFit="1" customWidth="1"/>
    <col min="86" max="86" width="10.109375" bestFit="1" customWidth="1"/>
    <col min="87" max="87" width="22.6640625" bestFit="1" customWidth="1"/>
    <col min="88" max="88" width="23" bestFit="1" customWidth="1"/>
    <col min="89" max="89" width="32.109375" bestFit="1" customWidth="1"/>
    <col min="90" max="90" width="27" bestFit="1" customWidth="1"/>
    <col min="91" max="91" width="46.88671875" bestFit="1" customWidth="1"/>
    <col min="92" max="92" width="12.33203125" bestFit="1" customWidth="1"/>
    <col min="93" max="93" width="12.5546875" bestFit="1" customWidth="1"/>
    <col min="94" max="94" width="48.109375" bestFit="1" customWidth="1"/>
    <col min="95" max="95" width="46.109375" bestFit="1" customWidth="1"/>
    <col min="96" max="96" width="36.88671875" bestFit="1" customWidth="1"/>
    <col min="97" max="97" width="11.5546875" customWidth="1"/>
    <col min="98" max="98" width="48.6640625" bestFit="1" customWidth="1"/>
    <col min="99" max="100" width="20.88671875" bestFit="1" customWidth="1"/>
    <col min="101" max="101" width="31.44140625" bestFit="1" customWidth="1"/>
    <col min="102" max="102" width="46" bestFit="1" customWidth="1"/>
    <col min="103" max="103" width="16.5546875" bestFit="1" customWidth="1"/>
    <col min="104" max="104" width="19" bestFit="1" customWidth="1"/>
    <col min="105" max="105" width="23.5546875" bestFit="1" customWidth="1"/>
    <col min="106" max="106" width="19" bestFit="1" customWidth="1"/>
    <col min="107" max="107" width="19.44140625" bestFit="1" customWidth="1"/>
    <col min="108" max="108" width="26.5546875" bestFit="1" customWidth="1"/>
    <col min="109" max="109" width="26.109375" bestFit="1" customWidth="1"/>
    <col min="110" max="110" width="51.109375" bestFit="1" customWidth="1"/>
    <col min="111" max="111" width="49" bestFit="1" customWidth="1"/>
    <col min="112" max="112" width="22.5546875" bestFit="1" customWidth="1"/>
    <col min="113" max="113" width="34.44140625" bestFit="1" customWidth="1"/>
    <col min="114" max="114" width="21.33203125" bestFit="1" customWidth="1"/>
    <col min="115" max="115" width="23.6640625" bestFit="1" customWidth="1"/>
    <col min="116" max="116" width="18" bestFit="1" customWidth="1"/>
    <col min="117" max="117" width="15.5546875" bestFit="1" customWidth="1"/>
    <col min="118" max="118" width="16.88671875" bestFit="1" customWidth="1"/>
    <col min="119" max="119" width="19" bestFit="1" customWidth="1"/>
    <col min="120" max="120" width="20.44140625" bestFit="1" customWidth="1"/>
  </cols>
  <sheetData>
    <row r="1" spans="1:120">
      <c r="A1" t="s">
        <v>40</v>
      </c>
      <c r="B1" s="1" t="s">
        <v>453</v>
      </c>
      <c r="C1" t="s">
        <v>41</v>
      </c>
      <c r="D1" t="s">
        <v>42</v>
      </c>
      <c r="E1" t="s">
        <v>43</v>
      </c>
      <c r="F1" t="s">
        <v>44</v>
      </c>
      <c r="G1" t="s">
        <v>45</v>
      </c>
      <c r="H1" s="14" t="s">
        <v>464</v>
      </c>
      <c r="I1" s="1" t="s">
        <v>468</v>
      </c>
      <c r="J1" t="s">
        <v>47</v>
      </c>
      <c r="K1" t="s">
        <v>48</v>
      </c>
      <c r="L1" t="s">
        <v>49</v>
      </c>
      <c r="M1" t="s">
        <v>50</v>
      </c>
      <c r="N1" t="s">
        <v>51</v>
      </c>
      <c r="O1" t="s">
        <v>52</v>
      </c>
      <c r="P1" t="s">
        <v>334</v>
      </c>
      <c r="Q1" t="s">
        <v>54</v>
      </c>
      <c r="R1" t="s">
        <v>335</v>
      </c>
      <c r="S1" t="s">
        <v>55</v>
      </c>
      <c r="T1" t="s">
        <v>56</v>
      </c>
      <c r="U1" t="s">
        <v>444</v>
      </c>
      <c r="V1" t="s">
        <v>57</v>
      </c>
      <c r="W1" t="s">
        <v>336</v>
      </c>
      <c r="X1" t="s">
        <v>337</v>
      </c>
      <c r="Y1" t="s">
        <v>178</v>
      </c>
      <c r="Z1" t="s">
        <v>477</v>
      </c>
      <c r="AA1" t="s">
        <v>463</v>
      </c>
      <c r="AB1" s="1" t="s">
        <v>462</v>
      </c>
      <c r="AC1" t="s">
        <v>61</v>
      </c>
      <c r="AD1" t="s">
        <v>62</v>
      </c>
      <c r="AE1" t="s">
        <v>338</v>
      </c>
      <c r="AF1" t="s">
        <v>64</v>
      </c>
      <c r="AG1" t="s">
        <v>179</v>
      </c>
      <c r="AH1" t="s">
        <v>339</v>
      </c>
      <c r="AI1" t="s">
        <v>340</v>
      </c>
      <c r="AJ1" s="1" t="s">
        <v>397</v>
      </c>
      <c r="AK1" t="s">
        <v>69</v>
      </c>
      <c r="AL1" t="s">
        <v>341</v>
      </c>
      <c r="AM1" t="s">
        <v>71</v>
      </c>
      <c r="AN1" s="1" t="s">
        <v>433</v>
      </c>
      <c r="AO1" t="s">
        <v>72</v>
      </c>
      <c r="AP1" t="s">
        <v>73</v>
      </c>
      <c r="AQ1" t="s">
        <v>74</v>
      </c>
      <c r="AR1" t="s">
        <v>75</v>
      </c>
      <c r="AS1" t="s">
        <v>342</v>
      </c>
      <c r="AT1" t="s">
        <v>343</v>
      </c>
      <c r="AU1" t="s">
        <v>344</v>
      </c>
      <c r="AV1" t="s">
        <v>345</v>
      </c>
      <c r="AW1" t="s">
        <v>346</v>
      </c>
      <c r="AX1" t="s">
        <v>347</v>
      </c>
      <c r="AY1" t="s">
        <v>348</v>
      </c>
      <c r="AZ1" t="s">
        <v>349</v>
      </c>
      <c r="BA1" t="s">
        <v>350</v>
      </c>
      <c r="BB1" s="1" t="s">
        <v>434</v>
      </c>
      <c r="BC1" s="1" t="s">
        <v>435</v>
      </c>
      <c r="BD1" s="1" t="s">
        <v>436</v>
      </c>
      <c r="BE1" t="s">
        <v>351</v>
      </c>
      <c r="BF1" t="s">
        <v>97</v>
      </c>
      <c r="BG1" s="1" t="s">
        <v>394</v>
      </c>
      <c r="BH1" t="s">
        <v>352</v>
      </c>
      <c r="BI1" t="s">
        <v>353</v>
      </c>
      <c r="BJ1" s="1" t="s">
        <v>396</v>
      </c>
      <c r="BK1" t="s">
        <v>354</v>
      </c>
      <c r="BL1" t="s">
        <v>355</v>
      </c>
      <c r="BM1" t="s">
        <v>356</v>
      </c>
      <c r="BN1" s="1" t="s">
        <v>447</v>
      </c>
      <c r="BO1" t="s">
        <v>357</v>
      </c>
      <c r="BP1" t="s">
        <v>358</v>
      </c>
      <c r="BQ1" s="1" t="s">
        <v>488</v>
      </c>
      <c r="BR1" t="s">
        <v>359</v>
      </c>
      <c r="BS1" t="s">
        <v>360</v>
      </c>
      <c r="BT1" t="s">
        <v>361</v>
      </c>
      <c r="BU1" s="1" t="s">
        <v>481</v>
      </c>
      <c r="BV1" t="s">
        <v>362</v>
      </c>
      <c r="BW1" t="s">
        <v>106</v>
      </c>
      <c r="BX1" t="s">
        <v>363</v>
      </c>
      <c r="BY1" t="s">
        <v>108</v>
      </c>
      <c r="BZ1" t="s">
        <v>109</v>
      </c>
      <c r="CA1" t="s">
        <v>110</v>
      </c>
      <c r="CB1" t="s">
        <v>364</v>
      </c>
      <c r="CC1" t="s">
        <v>365</v>
      </c>
      <c r="CD1" t="s">
        <v>366</v>
      </c>
      <c r="CE1" t="s">
        <v>367</v>
      </c>
      <c r="CF1" t="s">
        <v>368</v>
      </c>
      <c r="CG1" t="s">
        <v>369</v>
      </c>
      <c r="CH1" t="s">
        <v>118</v>
      </c>
      <c r="CI1" t="s">
        <v>120</v>
      </c>
      <c r="CJ1" t="s">
        <v>121</v>
      </c>
      <c r="CK1" s="1" t="s">
        <v>489</v>
      </c>
      <c r="CL1" t="s">
        <v>122</v>
      </c>
      <c r="CM1" t="s">
        <v>370</v>
      </c>
      <c r="CN1" t="s">
        <v>126</v>
      </c>
      <c r="CO1" t="s">
        <v>127</v>
      </c>
      <c r="CP1" t="s">
        <v>371</v>
      </c>
      <c r="CQ1" t="s">
        <v>372</v>
      </c>
      <c r="CR1" t="s">
        <v>130</v>
      </c>
      <c r="CS1" t="s">
        <v>131</v>
      </c>
      <c r="CT1" t="s">
        <v>373</v>
      </c>
      <c r="CU1" t="s">
        <v>374</v>
      </c>
      <c r="CV1" t="s">
        <v>375</v>
      </c>
      <c r="CW1" t="s">
        <v>376</v>
      </c>
      <c r="CX1" t="s">
        <v>377</v>
      </c>
      <c r="CY1" s="1" t="s">
        <v>378</v>
      </c>
      <c r="CZ1" s="1" t="s">
        <v>437</v>
      </c>
      <c r="DA1" s="1" t="s">
        <v>438</v>
      </c>
      <c r="DB1" s="1" t="s">
        <v>439</v>
      </c>
      <c r="DC1" s="1" t="s">
        <v>440</v>
      </c>
      <c r="DD1" t="s">
        <v>379</v>
      </c>
      <c r="DE1" t="s">
        <v>380</v>
      </c>
      <c r="DF1" t="s">
        <v>381</v>
      </c>
      <c r="DG1" t="s">
        <v>382</v>
      </c>
      <c r="DH1" t="s">
        <v>136</v>
      </c>
      <c r="DI1" t="s">
        <v>383</v>
      </c>
      <c r="DJ1" t="s">
        <v>384</v>
      </c>
      <c r="DK1" t="s">
        <v>443</v>
      </c>
      <c r="DL1" t="s">
        <v>385</v>
      </c>
      <c r="DM1" s="3" t="s">
        <v>386</v>
      </c>
      <c r="DN1" s="3" t="s">
        <v>387</v>
      </c>
      <c r="DO1" s="3" t="s">
        <v>388</v>
      </c>
      <c r="DP1" s="3" t="s">
        <v>389</v>
      </c>
    </row>
    <row r="2" spans="1:120">
      <c r="A2" s="2">
        <f>'4-BILAN'!H11</f>
        <v>0</v>
      </c>
      <c r="B2" s="2">
        <f>'4-BILAN'!H12</f>
        <v>0</v>
      </c>
      <c r="C2" s="2">
        <f>'4-BILAN'!H13</f>
        <v>0</v>
      </c>
      <c r="D2" s="2">
        <f>'4-BILAN'!H14</f>
        <v>0</v>
      </c>
      <c r="E2" s="2">
        <f>'4-BILAN'!H18</f>
        <v>0</v>
      </c>
      <c r="F2" s="2">
        <f>'4-BILAN'!H19</f>
        <v>0</v>
      </c>
      <c r="G2" s="2">
        <f>'4-BILAN'!H20</f>
        <v>0</v>
      </c>
      <c r="H2" s="2">
        <f>'4-BILAN'!H21</f>
        <v>0</v>
      </c>
      <c r="I2" s="2">
        <f>'4-BILAN'!H22</f>
        <v>0</v>
      </c>
      <c r="J2" s="2">
        <f>'4-BILAN'!H27</f>
        <v>0</v>
      </c>
      <c r="K2" s="2">
        <f>'4-BILAN'!H28</f>
        <v>0</v>
      </c>
      <c r="L2" s="2">
        <f>'4-BILAN'!H29</f>
        <v>0</v>
      </c>
      <c r="M2" s="2">
        <f>'4-BILAN'!H30</f>
        <v>0</v>
      </c>
      <c r="N2" s="2">
        <f>'4-BILAN'!H35</f>
        <v>0</v>
      </c>
      <c r="O2" s="2">
        <f>'4-BILAN'!H36</f>
        <v>0</v>
      </c>
      <c r="P2" s="2">
        <f>'4-BILAN'!H37</f>
        <v>0</v>
      </c>
      <c r="Q2" s="2">
        <f>'4-BILAN'!H38</f>
        <v>0</v>
      </c>
      <c r="R2" s="2">
        <f>'4-BILAN'!H39</f>
        <v>0</v>
      </c>
      <c r="S2" s="2">
        <f>'4-BILAN'!H40</f>
        <v>0</v>
      </c>
      <c r="T2" s="2">
        <f>'4-BILAN'!H41</f>
        <v>0</v>
      </c>
      <c r="U2" s="2">
        <f>'4-BILAN'!H42</f>
        <v>0</v>
      </c>
      <c r="V2" s="2">
        <f>'4-BILAN'!H43</f>
        <v>0</v>
      </c>
      <c r="W2" s="2">
        <f>'4-BILAN'!H44</f>
        <v>0</v>
      </c>
      <c r="X2" s="2">
        <f>'4-BILAN'!H54</f>
        <v>0</v>
      </c>
      <c r="Y2" s="2">
        <f>'4-BILAN'!H55</f>
        <v>0</v>
      </c>
      <c r="Z2" s="2">
        <f>'4-BILAN'!H56</f>
        <v>0</v>
      </c>
      <c r="AA2" s="2">
        <f>'4-BILAN'!H57</f>
        <v>0</v>
      </c>
      <c r="AB2" s="2">
        <f>'4-BILAN'!H58</f>
        <v>0</v>
      </c>
      <c r="AC2" s="2">
        <f>'4-BILAN'!H59</f>
        <v>0</v>
      </c>
      <c r="AD2" s="2">
        <f>'4-BILAN'!H60</f>
        <v>0</v>
      </c>
      <c r="AE2" s="2">
        <f>'4-BILAN'!H61</f>
        <v>0</v>
      </c>
      <c r="AF2" s="2">
        <f>'4-BILAN'!H66</f>
        <v>0</v>
      </c>
      <c r="AG2" s="2">
        <f>'4-BILAN'!H67</f>
        <v>0</v>
      </c>
      <c r="AH2" s="2">
        <f>'4-BILAN'!H68</f>
        <v>0</v>
      </c>
      <c r="AI2" s="2">
        <f>'4-BILAN'!H73</f>
        <v>0</v>
      </c>
      <c r="AJ2" s="2">
        <f>'4-BILAN'!H74</f>
        <v>0</v>
      </c>
      <c r="AK2" s="2">
        <f>'5-REVENUS'!J7</f>
        <v>0</v>
      </c>
      <c r="AL2" s="2">
        <f>'5-REVENUS'!J8</f>
        <v>0</v>
      </c>
      <c r="AM2" s="2">
        <f>'5-REVENUS'!J9</f>
        <v>0</v>
      </c>
      <c r="AN2" s="2">
        <f>'5-REVENUS'!J10</f>
        <v>0</v>
      </c>
      <c r="AO2" s="2">
        <f>'5-REVENUS'!J11</f>
        <v>0</v>
      </c>
      <c r="AP2" s="2">
        <f>'5-REVENUS'!J12</f>
        <v>0</v>
      </c>
      <c r="AQ2" s="2">
        <f>'5-REVENUS'!J13</f>
        <v>0</v>
      </c>
      <c r="AR2" s="2">
        <f>'5-REVENUS'!J14</f>
        <v>0</v>
      </c>
      <c r="AS2" s="2">
        <f>'5-REVENUS'!J16</f>
        <v>0</v>
      </c>
      <c r="AT2" s="2">
        <f>'5-REVENUS'!J17</f>
        <v>0</v>
      </c>
      <c r="AU2" s="2">
        <f>'5-REVENUS'!J18</f>
        <v>0</v>
      </c>
      <c r="AV2" s="2">
        <f>'5-REVENUS'!J19</f>
        <v>0</v>
      </c>
      <c r="AW2" s="2">
        <f>'5-REVENUS'!J20</f>
        <v>0</v>
      </c>
      <c r="AX2" s="2">
        <f>'5-REVENUS'!J21</f>
        <v>0</v>
      </c>
      <c r="AY2" s="2">
        <f>'5-REVENUS'!J25</f>
        <v>0</v>
      </c>
      <c r="AZ2" s="2">
        <f>'5-REVENUS'!J26</f>
        <v>0</v>
      </c>
      <c r="BA2" s="2">
        <f>'5-REVENUS'!J27</f>
        <v>0</v>
      </c>
      <c r="BB2" s="2">
        <f>'5-REVENUS'!J31</f>
        <v>0</v>
      </c>
      <c r="BC2" s="2">
        <f>'5-REVENUS'!J32</f>
        <v>0</v>
      </c>
      <c r="BD2" s="2">
        <f>'5-REVENUS'!J33</f>
        <v>0</v>
      </c>
      <c r="BE2" s="2">
        <f>'5-REVENUS'!J34</f>
        <v>0</v>
      </c>
      <c r="BF2" s="2">
        <f>'5-REVENUS'!J38</f>
        <v>0</v>
      </c>
      <c r="BG2" s="2">
        <f>'5-REVENUS'!J39</f>
        <v>0</v>
      </c>
      <c r="BH2" s="2">
        <f>'5-REVENUS'!J43</f>
        <v>0</v>
      </c>
      <c r="BI2" s="2">
        <f>'5-REVENUS'!J44</f>
        <v>0</v>
      </c>
      <c r="BJ2" s="2">
        <f>'5-REVENUS'!J45</f>
        <v>0</v>
      </c>
      <c r="BK2" s="2">
        <f>'5-REVENUS'!J46</f>
        <v>0</v>
      </c>
      <c r="BL2" s="2">
        <f>'5-REVENUS'!J47</f>
        <v>0</v>
      </c>
      <c r="BM2" s="2">
        <f>'5-REVENUS'!J48</f>
        <v>0</v>
      </c>
      <c r="BN2" s="2">
        <f>'5-REVENUS'!J50</f>
        <v>0</v>
      </c>
      <c r="BO2" s="2">
        <f>'5-REVENUS'!J51</f>
        <v>0</v>
      </c>
      <c r="BP2" s="2">
        <f>'5-REVENUS'!J52</f>
        <v>0</v>
      </c>
      <c r="BQ2" s="2">
        <f>'5-REVENUS'!J54</f>
        <v>0</v>
      </c>
      <c r="BR2" s="2">
        <f>'5-REVENUS'!J56</f>
        <v>0</v>
      </c>
      <c r="BS2" s="2">
        <f>'6-DÉPENSES'!I7</f>
        <v>0</v>
      </c>
      <c r="BT2" s="2">
        <f>'6-DÉPENSES'!I8</f>
        <v>0</v>
      </c>
      <c r="BU2" s="2">
        <f>'6-DÉPENSES'!I9</f>
        <v>0</v>
      </c>
      <c r="BV2" s="2">
        <f>'6-DÉPENSES'!I10</f>
        <v>0</v>
      </c>
      <c r="BW2" s="2">
        <f>'6-DÉPENSES'!I11</f>
        <v>0</v>
      </c>
      <c r="BX2" s="2">
        <f>'6-DÉPENSES'!I12</f>
        <v>0</v>
      </c>
      <c r="BY2" s="2">
        <f>'6-DÉPENSES'!I13</f>
        <v>0</v>
      </c>
      <c r="BZ2" s="2">
        <f>'6-DÉPENSES'!I14</f>
        <v>0</v>
      </c>
      <c r="CA2" s="2">
        <f>'6-DÉPENSES'!I15</f>
        <v>0</v>
      </c>
      <c r="CB2" s="2">
        <f>'6-DÉPENSES'!I19</f>
        <v>0</v>
      </c>
      <c r="CC2" s="2">
        <f>'6-DÉPENSES'!I20</f>
        <v>0</v>
      </c>
      <c r="CD2" s="2">
        <f>'6-DÉPENSES'!I21</f>
        <v>0</v>
      </c>
      <c r="CE2" s="2">
        <f>'6-DÉPENSES'!I22</f>
        <v>0</v>
      </c>
      <c r="CF2" s="2">
        <f>'6-DÉPENSES'!I23</f>
        <v>0</v>
      </c>
      <c r="CG2" s="2">
        <f>'6-DÉPENSES'!I24</f>
        <v>0</v>
      </c>
      <c r="CH2" s="2">
        <f>'6-DÉPENSES'!I25</f>
        <v>0</v>
      </c>
      <c r="CI2" s="2">
        <f>'6-DÉPENSES'!I29</f>
        <v>0</v>
      </c>
      <c r="CJ2" s="2">
        <f>'6-DÉPENSES'!I30</f>
        <v>0</v>
      </c>
      <c r="CK2" s="2">
        <f>'6-DÉPENSES'!I31</f>
        <v>0</v>
      </c>
      <c r="CL2" s="2">
        <f>'6-DÉPENSES'!I32</f>
        <v>0</v>
      </c>
      <c r="CM2" s="2">
        <f>'6-DÉPENSES'!I37</f>
        <v>0</v>
      </c>
      <c r="CN2" s="2">
        <f>'6-DÉPENSES'!I38</f>
        <v>0</v>
      </c>
      <c r="CO2" s="2">
        <f>'6-DÉPENSES'!I39</f>
        <v>0</v>
      </c>
      <c r="CP2" s="2">
        <f>'6-DÉPENSES'!I41</f>
        <v>0</v>
      </c>
      <c r="CQ2" s="2">
        <f>'6-DÉPENSES'!I42</f>
        <v>0</v>
      </c>
      <c r="CR2" s="2">
        <f>'6-DÉPENSES'!I43</f>
        <v>0</v>
      </c>
      <c r="CS2" s="2">
        <f>'6-DÉPENSES'!I44</f>
        <v>0</v>
      </c>
      <c r="CT2" s="2">
        <f>'6-DÉPENSES'!I48</f>
        <v>0</v>
      </c>
      <c r="CU2" s="2">
        <f>'6-DÉPENSES'!I49</f>
        <v>0</v>
      </c>
      <c r="CV2" s="2">
        <f>'6-DÉPENSES'!I50</f>
        <v>0</v>
      </c>
      <c r="CW2" s="2">
        <f>'6-DÉPENSES'!I51</f>
        <v>0</v>
      </c>
      <c r="CX2" s="2">
        <f>'6-DÉPENSES'!I52</f>
        <v>0</v>
      </c>
      <c r="CY2" s="2">
        <f>'6-DÉPENSES'!I53</f>
        <v>0</v>
      </c>
      <c r="CZ2" s="2">
        <f>'6-DÉPENSES'!I57</f>
        <v>0</v>
      </c>
      <c r="DA2" s="2">
        <f>'6-DÉPENSES'!I58</f>
        <v>0</v>
      </c>
      <c r="DB2" s="2">
        <f>'6-DÉPENSES'!I59</f>
        <v>0</v>
      </c>
      <c r="DC2" s="2">
        <f>'6-DÉPENSES'!I60</f>
        <v>0</v>
      </c>
      <c r="DD2" s="2">
        <f>'6-DÉPENSES'!I64</f>
        <v>0</v>
      </c>
      <c r="DE2" s="2">
        <f>'6-DÉPENSES'!I65</f>
        <v>0</v>
      </c>
      <c r="DF2" s="2">
        <f>'6-DÉPENSES'!I69</f>
        <v>0</v>
      </c>
      <c r="DG2" s="2">
        <f>'6-DÉPENSES'!I72</f>
        <v>0</v>
      </c>
      <c r="DH2" s="2">
        <f>'6-DÉPENSES'!I73</f>
        <v>0</v>
      </c>
      <c r="DI2" s="2">
        <f>'6-DÉPENSES'!I74</f>
        <v>0</v>
      </c>
      <c r="DJ2" s="2">
        <f>'6-DÉPENSES'!I78</f>
        <v>0</v>
      </c>
      <c r="DK2" s="2">
        <f>'6-DÉPENSES'!I79</f>
        <v>0</v>
      </c>
      <c r="DL2" s="2">
        <f>'6-DÉPENSES'!I80</f>
        <v>0</v>
      </c>
      <c r="DM2" s="4">
        <f>SUM(A2:W2)</f>
        <v>0</v>
      </c>
      <c r="DN2" s="4">
        <f>SUM(X2:AH2)</f>
        <v>0</v>
      </c>
      <c r="DO2" s="4">
        <f>SUM(AK2:BR2)</f>
        <v>0</v>
      </c>
      <c r="DP2" s="4">
        <f>SUM(BS2:DL2)</f>
        <v>0</v>
      </c>
    </row>
  </sheetData>
  <sheetProtection password="84C7" sheet="1"/>
  <dataValidations count="93">
    <dataValidation type="decimal" allowBlank="1" showInputMessage="1" showErrorMessage="1" errorTitle="Value beyond range" error="Dépenses divers must be a number from -922337203685477 through 922337203685477." promptTitle="Decimal number" prompt="Minimum Value: -922337203685477._x000d__x000a_Maximum Value: 922337203685477._x000d__x000a_  " sqref="DL2" xr:uid="{00000000-0002-0000-0C00-000000000000}">
      <formula1>-922337203685477</formula1>
      <formula2>922337203685477</formula2>
    </dataValidation>
    <dataValidation type="decimal" allowBlank="1" showInputMessage="1" showErrorMessage="1" errorTitle="Value beyond range" error="Dépenses cimetière must be a number from -922337203685477 through 922337203685477." promptTitle="Decimal number" prompt="Minimum Value: -922337203685477._x000d__x000a_Maximum Value: 922337203685477._x000d__x000a_  " sqref="DJ2:DK2" xr:uid="{00000000-0002-0000-0C00-000001000000}">
      <formula1>-922337203685477</formula1>
      <formula2>922337203685477</formula2>
    </dataValidation>
    <dataValidation type="decimal" allowBlank="1" showInputMessage="1" showErrorMessage="1" errorTitle="Value beyond range" error="Dépenses autres remboursements must be a number from -922337203685477 through 922337203685477." promptTitle="Decimal number" prompt="Minimum Value: -922337203685477._x000d__x000a_Maximum Value: 922337203685477._x000d__x000a_  " sqref="DI2" xr:uid="{00000000-0002-0000-0C00-000002000000}">
      <formula1>-922337203685477</formula1>
      <formula2>922337203685477</formula2>
    </dataValidation>
    <dataValidation type="decimal" allowBlank="1" showInputMessage="1" showErrorMessage="1" errorTitle="Value beyond range" error="Frais de chancellerie must be a number from -922337203685477 through 922337203685477." promptTitle="Decimal number" prompt="Minimum Value: -922337203685477._x000d__x000a_Maximum Value: 922337203685477._x000d__x000a_  " sqref="DH2" xr:uid="{00000000-0002-0000-0C00-000003000000}">
      <formula1>-922337203685477</formula1>
      <formula2>922337203685477</formula2>
    </dataValidation>
    <dataValidation type="decimal" allowBlank="1" showInputMessage="1" showErrorMessage="1" errorTitle="Value beyond range" error="Quêtes commandées par le diocèse pour d'autres must be a number from -922337203685477 through 922337203685477." promptTitle="Decimal number" prompt="Minimum Value: -922337203685477._x000d__x000a_Maximum Value: 922337203685477._x000d__x000a_  " sqref="DG2" xr:uid="{00000000-0002-0000-0C00-000004000000}">
      <formula1>-922337203685477</formula1>
      <formula2>922337203685477</formula2>
    </dataValidation>
    <dataValidation type="decimal" allowBlank="1" showInputMessage="1" showErrorMessage="1" errorTitle="Value beyond range" error="Contribution au diocèse et aux oeuvres diocésaines must be a number from -922337203685477 through 922337203685477." promptTitle="Decimal number" prompt="Minimum Value: -922337203685477._x000d__x000a_Maximum Value: 922337203685477._x000d__x000a_  " sqref="DF2" xr:uid="{00000000-0002-0000-0C00-000005000000}">
      <formula1>-922337203685477</formula1>
      <formula2>922337203685477</formula2>
    </dataValidation>
    <dataValidation type="decimal" allowBlank="1" showInputMessage="1" showErrorMessage="1" errorTitle="Value beyond range" error="Dépenses frais bancaires must be a number from -922337203685477 through 922337203685477." promptTitle="Decimal number" prompt="Minimum Value: -922337203685477._x000d__x000a_Maximum Value: 922337203685477._x000d__x000a_  " sqref="DE2" xr:uid="{00000000-0002-0000-0C00-000006000000}">
      <formula1>-922337203685477</formula1>
      <formula2>922337203685477</formula2>
    </dataValidation>
    <dataValidation type="decimal" allowBlank="1" showInputMessage="1" showErrorMessage="1" errorTitle="Value beyond range" error="Dépenses intérêtes payés must be a number from -922337203685477 through 922337203685477." promptTitle="Decimal number" prompt="Minimum Value: -922337203685477._x000d__x000a_Maximum Value: 922337203685477._x000d__x000a_  " sqref="DD2" xr:uid="{00000000-0002-0000-0C00-000007000000}">
      <formula1>-922337203685477</formula1>
      <formula2>922337203685477</formula2>
    </dataValidation>
    <dataValidation type="decimal" allowBlank="1" showInputMessage="1" showErrorMessage="1" errorTitle="Value beyond range" error="Annexes, assurances feu, vol et responsabilité must be a number from -922337203685477 through 922337203685477." promptTitle="Decimal number" prompt="Minimum Value: -922337203685477._x000d__x000a_Maximum Value: 922337203685477._x000d__x000a_  " sqref="CX2:DC2" xr:uid="{00000000-0002-0000-0C00-000008000000}">
      <formula1>-922337203685477</formula1>
      <formula2>922337203685477</formula2>
    </dataValidation>
    <dataValidation type="decimal" allowBlank="1" showInputMessage="1" showErrorMessage="1" errorTitle="Value beyond range" error="Annexes réparations majeures must be a number from -922337203685477 through 922337203685477." promptTitle="Decimal number" prompt="Minimum Value: -922337203685477._x000d__x000a_Maximum Value: 922337203685477._x000d__x000a_  " sqref="CW2" xr:uid="{00000000-0002-0000-0C00-000009000000}">
      <formula1>-922337203685477</formula1>
      <formula2>922337203685477</formula2>
    </dataValidation>
    <dataValidation type="decimal" allowBlank="1" showInputMessage="1" showErrorMessage="1" errorTitle="Value beyond range" error="Annexes chauffage must be a number from -922337203685477 through 922337203685477." promptTitle="Decimal number" prompt="Minimum Value: -922337203685477._x000d__x000a_Maximum Value: 922337203685477._x000d__x000a_  " sqref="CV2" xr:uid="{00000000-0002-0000-0C00-00000A000000}">
      <formula1>-922337203685477</formula1>
      <formula2>922337203685477</formula2>
    </dataValidation>
    <dataValidation type="decimal" allowBlank="1" showInputMessage="1" showErrorMessage="1" errorTitle="Value beyond range" error="Annexes électricité must be a number from -922337203685477 through 922337203685477." promptTitle="Decimal number" prompt="Minimum Value: -922337203685477._x000d__x000a_Maximum Value: 922337203685477._x000d__x000a_  " sqref="CU2" xr:uid="{00000000-0002-0000-0C00-00000B000000}">
      <formula1>-922337203685477</formula1>
      <formula2>922337203685477</formula2>
    </dataValidation>
    <dataValidation type="decimal" allowBlank="1" showInputMessage="1" showErrorMessage="1" errorTitle="Value beyond range" error="Annexe, entretien, incluant réparations mineures must be a number from -922337203685477 through 922337203685477." promptTitle="Decimal number" prompt="Minimum Value: -922337203685477._x000d__x000a_Maximum Value: 922337203685477._x000d__x000a_  " sqref="CT2" xr:uid="{00000000-0002-0000-0C00-00000C000000}">
      <formula1>-922337203685477</formula1>
      <formula2>922337203685477</formula2>
    </dataValidation>
    <dataValidation type="decimal" allowBlank="1" showInputMessage="1" showErrorMessage="1" errorTitle="Value beyond range" error="Taxes must be a number from -922337203685477 through 922337203685477." promptTitle="Decimal number" prompt="Minimum Value: -922337203685477._x000d__x000a_Maximum Value: 922337203685477._x000d__x000a_  " sqref="CS2" xr:uid="{00000000-0002-0000-0C00-00000D000000}">
      <formula1>-922337203685477</formula1>
      <formula2>922337203685477</formula2>
    </dataValidation>
    <dataValidation type="decimal" allowBlank="1" showInputMessage="1" showErrorMessage="1" errorTitle="Value beyond range" error="Assurances feu, vol et responsabilité must be a number from -922337203685477 through 922337203685477." promptTitle="Decimal number" prompt="Minimum Value: -922337203685477._x000d__x000a_Maximum Value: 922337203685477._x000d__x000a_  " sqref="CR2" xr:uid="{00000000-0002-0000-0C00-00000E000000}">
      <formula1>-922337203685477</formula1>
      <formula2>922337203685477</formula2>
    </dataValidation>
    <dataValidation type="decimal" allowBlank="1" showInputMessage="1" showErrorMessage="1" errorTitle="Value beyond range" error="Rep majeures (+10,000) financées par paroisse must be a number from -922337203685477 through 922337203685477." promptTitle="Decimal number" prompt="Minimum Value: -922337203685477._x000d__x000a_Maximum Value: 922337203685477._x000d__x000a_  " sqref="CQ2" xr:uid="{00000000-0002-0000-0C00-00000F000000}">
      <formula1>-922337203685477</formula1>
      <formula2>922337203685477</formula2>
    </dataValidation>
    <dataValidation type="decimal" allowBlank="1" showInputMessage="1" showErrorMessage="1" errorTitle="Value beyond range" error="Rep majeures (+10,000) en partie financées gouv must be a number from -922337203685477 through 922337203685477." promptTitle="Decimal number" prompt="Minimum Value: -922337203685477._x000d__x000a_Maximum Value: 922337203685477._x000d__x000a_  " sqref="CP2" xr:uid="{00000000-0002-0000-0C00-000010000000}">
      <formula1>-922337203685477</formula1>
      <formula2>922337203685477</formula2>
    </dataValidation>
    <dataValidation type="decimal" allowBlank="1" showInputMessage="1" showErrorMessage="1" errorTitle="Value beyond range" error="Chauffage must be a number from -922337203685477 through 922337203685477." promptTitle="Decimal number" prompt="Minimum Value: -922337203685477._x000d__x000a_Maximum Value: 922337203685477._x000d__x000a_  " sqref="CO2" xr:uid="{00000000-0002-0000-0C00-000011000000}">
      <formula1>-922337203685477</formula1>
      <formula2>922337203685477</formula2>
    </dataValidation>
    <dataValidation type="decimal" allowBlank="1" showInputMessage="1" showErrorMessage="1" errorTitle="Value beyond range" error="Électricité must be a number from -922337203685477 through 922337203685477." promptTitle="Decimal number" prompt="Minimum Value: -922337203685477._x000d__x000a_Maximum Value: 922337203685477._x000d__x000a_  " sqref="CN2" xr:uid="{00000000-0002-0000-0C00-000012000000}">
      <formula1>-922337203685477</formula1>
      <formula2>922337203685477</formula2>
    </dataValidation>
    <dataValidation type="decimal" allowBlank="1" showInputMessage="1" showErrorMessage="1" errorTitle="Value beyond range" error="Entretien (inclue réparations mineures et loyer) must be a number from -922337203685477 through 922337203685477." promptTitle="Decimal number" prompt="Minimum Value: -922337203685477._x000d__x000a_Maximum Value: 922337203685477._x000d__x000a_  " sqref="CM2" xr:uid="{00000000-0002-0000-0C00-000013000000}">
      <formula1>-922337203685477</formula1>
      <formula2>922337203685477</formula2>
    </dataValidation>
    <dataValidation type="decimal" allowBlank="1" showInputMessage="1" showErrorMessage="1" errorTitle="Value beyond range" error="Honoraires professionnels must be a number from -922337203685477 through 922337203685477." promptTitle="Decimal number" prompt="Minimum Value: -922337203685477._x000d__x000a_Maximum Value: 922337203685477._x000d__x000a_  " sqref="CL2" xr:uid="{00000000-0002-0000-0C00-000014000000}">
      <formula1>-922337203685477</formula1>
      <formula2>922337203685477</formula2>
    </dataValidation>
    <dataValidation type="decimal" allowBlank="1" showInputMessage="1" showErrorMessage="1" errorTitle="Value beyond range" error="Téléphone et internet must be a number from -922337203685477 through 922337203685477." promptTitle="Decimal number" prompt="Minimum Value: -922337203685477._x000d__x000a_Maximum Value: 922337203685477._x000d__x000a_  " sqref="CJ2:CK2" xr:uid="{00000000-0002-0000-0C00-000015000000}">
      <formula1>-922337203685477</formula1>
      <formula2>922337203685477</formula2>
    </dataValidation>
    <dataValidation type="decimal" allowBlank="1" showInputMessage="1" showErrorMessage="1" errorTitle="Value beyond range" error="Fourniture de bureau must be a number from -922337203685477 through 922337203685477." promptTitle="Decimal number" prompt="Minimum Value: -922337203685477._x000d__x000a_Maximum Value: 922337203685477._x000d__x000a_  " sqref="CI2" xr:uid="{00000000-0002-0000-0C00-000016000000}">
      <formula1>-922337203685477</formula1>
      <formula2>922337203685477</formula2>
    </dataValidation>
    <dataValidation type="decimal" allowBlank="1" showInputMessage="1" showErrorMessage="1" errorTitle="Value beyond range" error="Cierges must be a number from -922337203685477 through 922337203685477." promptTitle="Decimal number" prompt="Minimum Value: -922337203685477._x000d__x000a_Maximum Value: 922337203685477._x000d__x000a_  " sqref="CH2" xr:uid="{00000000-0002-0000-0C00-000017000000}">
      <formula1>-922337203685477</formula1>
      <formula2>922337203685477</formula2>
    </dataValidation>
    <dataValidation type="decimal" allowBlank="1" showInputMessage="1" showErrorMessage="1" errorTitle="Value beyond range" error="Frais reliés Pastorale sociale must be a number from -922337203685477 through 922337203685477." promptTitle="Decimal number" prompt="Minimum Value: -922337203685477._x000d__x000a_Maximum Value: 922337203685477._x000d__x000a_  " sqref="CG2" xr:uid="{00000000-0002-0000-0C00-000018000000}">
      <formula1>-922337203685477</formula1>
      <formula2>922337203685477</formula2>
    </dataValidation>
    <dataValidation type="decimal" allowBlank="1" showInputMessage="1" showErrorMessage="1" errorTitle="Value beyond range" error="Frais reliés Pastorale de la santé must be a number from -922337203685477 through 922337203685477." promptTitle="Decimal number" prompt="Minimum Value: -922337203685477._x000d__x000a_Maximum Value: 922337203685477._x000d__x000a_  " sqref="CF2" xr:uid="{00000000-0002-0000-0C00-000019000000}">
      <formula1>-922337203685477</formula1>
      <formula2>922337203685477</formula2>
    </dataValidation>
    <dataValidation type="decimal" allowBlank="1" showInputMessage="1" showErrorMessage="1" errorTitle="Value beyond range" error="Frais reliés Éducation à la foi des adultes must be a number from -922337203685477 through 922337203685477." promptTitle="Decimal number" prompt="Minimum Value: -922337203685477._x000d__x000a_Maximum Value: 922337203685477._x000d__x000a_  " sqref="CE2" xr:uid="{00000000-0002-0000-0C00-00001A000000}">
      <formula1>-922337203685477</formula1>
      <formula2>922337203685477</formula2>
    </dataValidation>
    <dataValidation type="decimal" allowBlank="1" showInputMessage="1" showErrorMessage="1" errorTitle="Value beyond range" error="Frais reliés aux activités en pastorale jeunnesse must be a number from -922337203685477 through 922337203685477." promptTitle="Decimal number" prompt="Minimum Value: -922337203685477._x000d__x000a_Maximum Value: 922337203685477._x000d__x000a_  " sqref="CD2" xr:uid="{00000000-0002-0000-0C00-00001B000000}">
      <formula1>-922337203685477</formula1>
      <formula2>922337203685477</formula2>
    </dataValidation>
    <dataValidation type="decimal" allowBlank="1" showInputMessage="1" showErrorMessage="1" errorTitle="Value beyond range" error="Frais reliés Éducation à la foi des 0-12 ans must be a number from -922337203685477 through 922337203685477." promptTitle="Decimal number" prompt="Minimum Value: -922337203685477._x000d__x000a_Maximum Value: 922337203685477._x000d__x000a_  " sqref="CC2" xr:uid="{00000000-0002-0000-0C00-00001C000000}">
      <formula1>-922337203685477</formula1>
      <formula2>922337203685477</formula2>
    </dataValidation>
    <dataValidation type="decimal" allowBlank="1" showInputMessage="1" showErrorMessage="1" errorTitle="Value beyond range" error="Frais pour le culte must be a number from -922337203685477 through 922337203685477." promptTitle="Decimal number" prompt="Minimum Value: -922337203685477._x000d__x000a_Maximum Value: 922337203685477._x000d__x000a_  " sqref="CB2" xr:uid="{00000000-0002-0000-0C00-00001D000000}">
      <formula1>-922337203685477</formula1>
      <formula2>922337203685477</formula2>
    </dataValidation>
    <dataValidation type="decimal" allowBlank="1" showInputMessage="1" showErrorMessage="1" errorTitle="Value beyond range" error="Logement must be a number from -922337203685477 through 922337203685477." promptTitle="Decimal number" prompt="Minimum Value: -922337203685477._x000d__x000a_Maximum Value: 922337203685477._x000d__x000a_  " sqref="CA2" xr:uid="{00000000-0002-0000-0C00-00001E000000}">
      <formula1>-922337203685477</formula1>
      <formula2>922337203685477</formula2>
    </dataValidation>
    <dataValidation type="decimal" allowBlank="1" showInputMessage="1" showErrorMessage="1" errorTitle="Value beyond range" error="Nourriture must be a number from -922337203685477 through 922337203685477." promptTitle="Decimal number" prompt="Minimum Value: -922337203685477._x000d__x000a_Maximum Value: 922337203685477._x000d__x000a_  " sqref="BZ2" xr:uid="{00000000-0002-0000-0C00-00001F000000}">
      <formula1>-922337203685477</formula1>
      <formula2>922337203685477</formula2>
    </dataValidation>
    <dataValidation type="decimal" allowBlank="1" showInputMessage="1" showErrorMessage="1" errorTitle="Value beyond range" error="Offrandes de messe aux prêtres must be a number from -922337203685477 through 922337203685477." promptTitle="Decimal number" prompt="Minimum Value: -922337203685477._x000d__x000a_Maximum Value: 922337203685477._x000d__x000a_  " sqref="BY2" xr:uid="{00000000-0002-0000-0C00-000020000000}">
      <formula1>-922337203685477</formula1>
      <formula2>922337203685477</formula2>
    </dataValidation>
    <dataValidation type="decimal" allowBlank="1" showInputMessage="1" showErrorMessage="1" errorTitle="Value beyond range" error="Ministère occasionnel (conférencier, prédicateur) must be a number from -922337203685477 through 922337203685477." promptTitle="Decimal number" prompt="Minimum Value: -922337203685477._x000d__x000a_Maximum Value: 922337203685477._x000d__x000a_  " sqref="BX2" xr:uid="{00000000-0002-0000-0C00-000021000000}">
      <formula1>-922337203685477</formula1>
      <formula2>922337203685477</formula2>
    </dataValidation>
    <dataValidation type="decimal" allowBlank="1" showInputMessage="1" showErrorMessage="1" errorTitle="Value beyond range" error="Formation continue du personnel must be a number from -922337203685477 through 922337203685477." promptTitle="Decimal number" prompt="Minimum Value: -922337203685477._x000d__x000a_Maximum Value: 922337203685477._x000d__x000a_  " sqref="BW2" xr:uid="{00000000-0002-0000-0C00-000022000000}">
      <formula1>-922337203685477</formula1>
      <formula2>922337203685477</formula2>
    </dataValidation>
    <dataValidation type="decimal" allowBlank="1" showInputMessage="1" showErrorMessage="1" errorTitle="Value beyond range" error="Avantages sociaux - part employeur (détail) must be a number from -922337203685477 through 922337203685477." promptTitle="Decimal number" prompt="Minimum Value: -922337203685477._x000d__x000a_Maximum Value: 922337203685477._x000d__x000a_  " sqref="BV2" xr:uid="{00000000-0002-0000-0C00-000023000000}">
      <formula1>-922337203685477</formula1>
      <formula2>922337203685477</formula2>
    </dataValidation>
    <dataValidation type="decimal" allowBlank="1" showInputMessage="1" showErrorMessage="1" errorTitle="Value beyond range" error="Remboursement salaires au diocèse ou paroisses must be a number from -922337203685477 through 922337203685477." promptTitle="Decimal number" prompt="Minimum Value: -922337203685477._x000d__x000a_Maximum Value: 922337203685477._x000d__x000a_  " sqref="BT2:BU2" xr:uid="{00000000-0002-0000-0C00-000024000000}">
      <formula1>-922337203685477</formula1>
      <formula2>922337203685477</formula2>
    </dataValidation>
    <dataValidation type="decimal" allowBlank="1" showInputMessage="1" showErrorMessage="1" errorTitle="Value beyond range" error="Salaires bruts (joindre le détail) must be a number from -922337203685477 through 922337203685477." promptTitle="Decimal number" prompt="Minimum Value: -922337203685477._x000d__x000a_Maximum Value: 922337203685477._x000d__x000a_  " sqref="BS2" xr:uid="{00000000-0002-0000-0C00-000025000000}">
      <formula1>-922337203685477</formula1>
      <formula2>922337203685477</formula2>
    </dataValidation>
    <dataValidation type="decimal" allowBlank="1" showInputMessage="1" showErrorMessage="1" errorTitle="Value beyond range" error="Divers (annexer une liste) must be a number from -922337203685477 through 922337203685477." promptTitle="Decimal number" prompt="Minimum Value: -922337203685477._x000d__x000a_Maximum Value: 922337203685477._x000d__x000a_  " sqref="BR2" xr:uid="{00000000-0002-0000-0C00-000026000000}">
      <formula1>-922337203685477</formula1>
      <formula2>922337203685477</formula2>
    </dataValidation>
    <dataValidation type="decimal" allowBlank="1" showInputMessage="1" showErrorMessage="1" errorTitle="Value beyond range" error="Subv gouv: Fondation du patrimoine religieux du QC must be a number from -922337203685477 through 922337203685477." promptTitle="Decimal number" prompt="Minimum Value: -922337203685477._x000d__x000a_Maximum Value: 922337203685477._x000d__x000a_  " sqref="BQ2" xr:uid="{00000000-0002-0000-0C00-000027000000}">
      <formula1>-922337203685477</formula1>
      <formula2>922337203685477</formula2>
    </dataValidation>
    <dataValidation type="decimal" allowBlank="1" showInputMessage="1" showErrorMessage="1" errorTitle="Value beyond range" error="Remb de salaire par le cimetière (joindre details) must be a number from -922337203685477 through 922337203685477." promptTitle="Decimal number" prompt="Minimum Value: -922337203685477._x000d__x000a_Maximum Value: 922337203685477._x000d__x000a_  " sqref="BP2" xr:uid="{00000000-0002-0000-0C00-000028000000}">
      <formula1>-922337203685477</formula1>
      <formula2>922337203685477</formula2>
    </dataValidation>
    <dataValidation type="decimal" allowBlank="1" showInputMessage="1" showErrorMessage="1" errorTitle="Value beyond range" error="Remboursement de salaire (joindre le détail) must be a number from -922337203685477 through 922337203685477." promptTitle="Decimal number" prompt="Minimum Value: -922337203685477._x000d__x000a_Maximum Value: 922337203685477._x000d__x000a_  " sqref="BO2" xr:uid="{00000000-0002-0000-0C00-000029000000}">
      <formula1>-922337203685477</formula1>
      <formula2>922337203685477</formula2>
    </dataValidation>
    <dataValidation type="decimal" allowBlank="1" showInputMessage="1" showErrorMessage="1" errorTitle="Value beyond range" error="Subv salaires Oeuvre Voc. Diocesan Priesthood Mont must be a number from -922337203685477 through 922337203685477." promptTitle="Decimal number" prompt="Minimum Value: -922337203685477._x000d__x000a_Maximum Value: 922337203685477._x000d__x000a_  " sqref="BM2:BN2" xr:uid="{00000000-0002-0000-0C00-00002A000000}">
      <formula1>-922337203685477</formula1>
      <formula2>922337203685477</formula2>
    </dataValidation>
    <dataValidation type="decimal" allowBlank="1" showInputMessage="1" showErrorMessage="1" errorTitle="Value beyond range" error="Contribution du diocèse pour les R.S.E. / agp must be a number from -922337203685477 through 922337203685477." promptTitle="Decimal number" prompt="Minimum Value: -922337203685477._x000d__x000a_Maximum Value: 922337203685477._x000d__x000a_  " sqref="BL2" xr:uid="{00000000-0002-0000-0C00-00002B000000}">
      <formula1>-922337203685477</formula1>
      <formula2>922337203685477</formula2>
    </dataValidation>
    <dataValidation type="decimal" allowBlank="1" showInputMessage="1" showErrorMessage="1" errorTitle="Value beyond range" error="Subventions gouvernementales reliées aux salaires must be a number from -922337203685477 through 922337203685477." promptTitle="Decimal number" prompt="Minimum Value: -922337203685477._x000d__x000a_Maximum Value: 922337203685477._x000d__x000a_  " sqref="BK2" xr:uid="{00000000-0002-0000-0C00-00002C000000}">
      <formula1>-922337203685477</formula1>
      <formula2>922337203685477</formula2>
    </dataValidation>
    <dataValidation type="decimal" allowBlank="1" showInputMessage="1" showErrorMessage="1" errorTitle="Value beyond range" error="Revenus des petits cimetières must be a number from -922337203685477 through 922337203685477." promptTitle="Decimal number" prompt="Minimum Value: -922337203685477._x000d__x000a_Maximum Value: 922337203685477._x000d__x000a_  " sqref="BI2:BJ2" xr:uid="{00000000-0002-0000-0C00-00002D000000}">
      <formula1>-922337203685477</formula1>
      <formula2>922337203685477</formula2>
    </dataValidation>
    <dataValidation type="decimal" allowBlank="1" showInputMessage="1" showErrorMessage="1" errorTitle="Value beyond range" error="Cimetière (contribution au Fonds Général) must be a number from -922337203685477 through 922337203685477." promptTitle="Decimal number" prompt="Minimum Value: -922337203685477._x000d__x000a_Maximum Value: 922337203685477._x000d__x000a_  " sqref="BH2" xr:uid="{00000000-0002-0000-0C00-00002E000000}">
      <formula1>-922337203685477</formula1>
      <formula2>922337203685477</formula2>
    </dataValidation>
    <dataValidation type="decimal" allowBlank="1" showInputMessage="1" showErrorMessage="1" errorTitle="Value beyond range" error="Intérêts perçus must be a number from -922337203685477 through 922337203685477." promptTitle="Decimal number" prompt="Minimum Value: -922337203685477._x000d__x000a_Maximum Value: 922337203685477._x000d__x000a_  " sqref="BF2:BG2" xr:uid="{00000000-0002-0000-0C00-00002F000000}">
      <formula1>-922337203685477</formula1>
      <formula2>922337203685477</formula2>
    </dataValidation>
    <dataValidation type="decimal" allowBlank="1" showInputMessage="1" showErrorMessage="1" errorTitle="Value beyond range" error="Autres (revenus) must be a number from -922337203685477 through 922337203685477." promptTitle="Decimal number" prompt="Minimum Value: -922337203685477._x000d__x000a_Maximum Value: 922337203685477._x000d__x000a_  " sqref="BE2" xr:uid="{00000000-0002-0000-0C00-000030000000}">
      <formula1>-922337203685477</formula1>
      <formula2>922337203685477</formula2>
    </dataValidation>
    <dataValidation type="decimal" allowBlank="1" showInputMessage="1" showErrorMessage="1" errorTitle="Value beyond range" error="Bazar must be a number from -922337203685477 through 922337203685477." promptTitle="Decimal number" prompt="Minimum Value: -922337203685477._x000d__x000a_Maximum Value: 922337203685477._x000d__x000a_  " sqref="BD2" xr:uid="{00000000-0002-0000-0C00-000031000000}">
      <formula1>-922337203685477</formula1>
      <formula2>922337203685477</formula2>
    </dataValidation>
    <dataValidation type="decimal" allowBlank="1" showInputMessage="1" showErrorMessage="1" errorTitle="Value beyond range" error="Restaurant must be a number from -922337203685477 through 922337203685477." promptTitle="Decimal number" prompt="Minimum Value: -922337203685477._x000d__x000a_Maximum Value: 922337203685477._x000d__x000a_  " sqref="BC2" xr:uid="{00000000-0002-0000-0C00-000032000000}">
      <formula1>-922337203685477</formula1>
      <formula2>922337203685477</formula2>
    </dataValidation>
    <dataValidation type="decimal" allowBlank="1" showInputMessage="1" showErrorMessage="1" errorTitle="Value beyond range" error="Bingo must be a number from -922337203685477 through 922337203685477." promptTitle="Decimal number" prompt="Minimum Value: -922337203685477._x000d__x000a_Maximum Value: 922337203685477._x000d__x000a_  " sqref="BB2" xr:uid="{00000000-0002-0000-0C00-000033000000}">
      <formula1>-922337203685477</formula1>
      <formula2>922337203685477</formula2>
    </dataValidation>
    <dataValidation type="decimal" allowBlank="1" showInputMessage="1" showErrorMessage="1" errorTitle="Value beyond range" error="Pension et logement de résidents et/ou clergé must be a number from -922337203685477 through 922337203685477." promptTitle="Decimal number" prompt="Minimum Value: -922337203685477._x000d__x000a_Maximum Value: 922337203685477._x000d__x000a_  " sqref="BA2" xr:uid="{00000000-0002-0000-0C00-000034000000}">
      <formula1>-922337203685477</formula1>
      <formula2>922337203685477</formula2>
    </dataValidation>
    <dataValidation type="decimal" allowBlank="1" showInputMessage="1" showErrorMessage="1" errorTitle="Value beyond range" error="Locations à long terme (presbytère, église...) must be a number from -922337203685477 through 922337203685477." promptTitle="Decimal number" prompt="Minimum Value: -922337203685477._x000d__x000a_Maximum Value: 922337203685477._x000d__x000a_  " sqref="AZ2" xr:uid="{00000000-0002-0000-0C00-000035000000}">
      <formula1>-922337203685477</formula1>
      <formula2>922337203685477</formula2>
    </dataValidation>
    <dataValidation type="decimal" allowBlank="1" showInputMessage="1" showErrorMessage="1" errorTitle="Value beyond range" error="Locations à court terme (salles ...) must be a number from -922337203685477 through 922337203685477." promptTitle="Decimal number" prompt="Minimum Value: -922337203685477._x000d__x000a_Maximum Value: 922337203685477._x000d__x000a_  " sqref="AY2" xr:uid="{00000000-0002-0000-0C00-000036000000}">
      <formula1>-922337203685477</formula1>
      <formula2>922337203685477</formula2>
    </dataValidation>
    <dataValidation type="decimal" allowBlank="1" showInputMessage="1" showErrorMessage="1" errorTitle="Value beyond range" error="Autres revenus de nature religieuse (Prions...) must be a number from -922337203685477 through 922337203685477." promptTitle="Decimal number" prompt="Minimum Value: -922337203685477._x000d__x000a_Maximum Value: 922337203685477._x000d__x000a_  " sqref="AX2" xr:uid="{00000000-0002-0000-0C00-000037000000}">
      <formula1>-922337203685477</formula1>
      <formula2>922337203685477</formula2>
    </dataValidation>
    <dataValidation type="decimal" allowBlank="1" showInputMessage="1" showErrorMessage="1" errorTitle="Value beyond range" error="Contributions Pastorale sociale must be a number from -922337203685477 through 922337203685477." promptTitle="Decimal number" prompt="Minimum Value: -922337203685477._x000d__x000a_Maximum Value: 922337203685477._x000d__x000a_  " sqref="AW2" xr:uid="{00000000-0002-0000-0C00-000038000000}">
      <formula1>-922337203685477</formula1>
      <formula2>922337203685477</formula2>
    </dataValidation>
    <dataValidation type="decimal" allowBlank="1" showInputMessage="1" showErrorMessage="1" errorTitle="Value beyond range" error="Contributions Pastorale de la santé must be a number from -922337203685477 through 922337203685477." promptTitle="Decimal number" prompt="Minimum Value: -922337203685477._x000d__x000a_Maximum Value: 922337203685477._x000d__x000a_  " sqref="AV2" xr:uid="{00000000-0002-0000-0C00-000039000000}">
      <formula1>-922337203685477</formula1>
      <formula2>922337203685477</formula2>
    </dataValidation>
    <dataValidation type="decimal" allowBlank="1" showInputMessage="1" showErrorMessage="1" errorTitle="Value beyond range" error="Contributions Éducation à la foi des adultes must be a number from -922337203685477 through 922337203685477." promptTitle="Decimal number" prompt="Minimum Value: -922337203685477._x000d__x000a_Maximum Value: 922337203685477._x000d__x000a_  " sqref="AU2" xr:uid="{00000000-0002-0000-0C00-00003A000000}">
      <formula1>-922337203685477</formula1>
      <formula2>922337203685477</formula2>
    </dataValidation>
    <dataValidation type="decimal" allowBlank="1" showInputMessage="1" showErrorMessage="1" errorTitle="Value beyond range" error="Contributions Pastorale jeunesse must be a number from -922337203685477 through 922337203685477." promptTitle="Decimal number" prompt="Minimum Value: -922337203685477._x000d__x000a_Maximum Value: 922337203685477._x000d__x000a_  " sqref="AT2" xr:uid="{00000000-0002-0000-0C00-00003B000000}">
      <formula1>-922337203685477</formula1>
      <formula2>922337203685477</formula2>
    </dataValidation>
    <dataValidation type="decimal" allowBlank="1" showInputMessage="1" showErrorMessage="1" errorTitle="Value beyond range" error="Contributions Éducation à la foi des 0-12 ans must be a number from -922337203685477 through 922337203685477." promptTitle="Decimal number" prompt="Minimum Value: -922337203685477._x000d__x000a_Maximum Value: 922337203685477._x000d__x000a_  " sqref="AS2" xr:uid="{00000000-0002-0000-0C00-00003C000000}">
      <formula1>-922337203685477</formula1>
      <formula2>922337203685477</formula2>
    </dataValidation>
    <dataValidation type="decimal" allowBlank="1" showInputMessage="1" showErrorMessage="1" errorTitle="Value beyond range" error="Luminaires must be a number from -922337203685477 through 922337203685477." promptTitle="Decimal number" prompt="Minimum Value: -922337203685477._x000d__x000a_Maximum Value: 922337203685477._x000d__x000a_  " sqref="AR2" xr:uid="{00000000-0002-0000-0C00-00003D000000}">
      <formula1>-922337203685477</formula1>
      <formula2>922337203685477</formula2>
    </dataValidation>
    <dataValidation type="decimal" allowBlank="1" showInputMessage="1" showErrorMessage="1" errorTitle="Value beyond range" error="Funérailles must be a number from -922337203685477 through 922337203685477." promptTitle="Decimal number" prompt="Minimum Value: -922337203685477._x000d__x000a_Maximum Value: 922337203685477._x000d__x000a_  " sqref="AQ2" xr:uid="{00000000-0002-0000-0C00-00003E000000}">
      <formula1>-922337203685477</formula1>
      <formula2>922337203685477</formula2>
    </dataValidation>
    <dataValidation type="decimal" allowBlank="1" showInputMessage="1" showErrorMessage="1" errorTitle="Value beyond range" error="Mariages must be a number from -922337203685477 through 922337203685477." promptTitle="Decimal number" prompt="Minimum Value: -922337203685477._x000d__x000a_Maximum Value: 922337203685477._x000d__x000a_  " sqref="AP2" xr:uid="{00000000-0002-0000-0C00-00003F000000}">
      <formula1>-922337203685477</formula1>
      <formula2>922337203685477</formula2>
    </dataValidation>
    <dataValidation type="decimal" allowBlank="1" showInputMessage="1" showErrorMessage="1" errorTitle="Value beyond range" error="Messes annoncées must be a number from -922337203685477 through 922337203685477." promptTitle="Decimal number" prompt="Minimum Value: -922337203685477._x000d__x000a_Maximum Value: 922337203685477._x000d__x000a_  " sqref="AO2" xr:uid="{00000000-0002-0000-0C00-000040000000}">
      <formula1>-922337203685477</formula1>
      <formula2>922337203685477</formula2>
    </dataValidation>
    <dataValidation type="decimal" allowBlank="1" showInputMessage="1" showErrorMessage="1" errorTitle="Value beyond range" error="Dons - Souscriptions must be a number from -922337203685477 through 922337203685477." promptTitle="Decimal number" prompt="Minimum Value: -922337203685477._x000d__x000a_Maximum Value: 922337203685477._x000d__x000a_  " sqref="AN2" xr:uid="{00000000-0002-0000-0C00-000041000000}">
      <formula1>-922337203685477</formula1>
      <formula2>922337203685477</formula2>
    </dataValidation>
    <dataValidation type="decimal" allowBlank="1" showInputMessage="1" showErrorMessage="1" errorTitle="Value beyond range" error="Dîme et Offrande annuelle must be a number from -922337203685477 through 922337203685477." promptTitle="Decimal number" prompt="Minimum Value: -922337203685477._x000d__x000a_Maximum Value: 922337203685477._x000d__x000a_  " sqref="AM2" xr:uid="{00000000-0002-0000-0C00-000042000000}">
      <formula1>-922337203685477</formula1>
      <formula2>922337203685477</formula2>
    </dataValidation>
    <dataValidation type="decimal" allowBlank="1" showInputMessage="1" showErrorMessage="1" errorTitle="Value beyond range" error="Quêtes commandées par le diocèse pour d'autres org must be a number from -922337203685477 through 922337203685477." promptTitle="Decimal number" prompt="Minimum Value: -922337203685477._x000d__x000a_Maximum Value: 922337203685477._x000d__x000a_  " sqref="AL2" xr:uid="{00000000-0002-0000-0C00-000043000000}">
      <formula1>-922337203685477</formula1>
      <formula2>922337203685477</formula2>
    </dataValidation>
    <dataValidation type="decimal" allowBlank="1" showInputMessage="1" showErrorMessage="1" errorTitle="Value beyond range" error="Quêtes pour la paroisse must be a number from -922337203685477 through 922337203685477." promptTitle="Decimal number" prompt="Minimum Value: -922337203685477._x000d__x000a_Maximum Value: 922337203685477._x000d__x000a_  " sqref="AK2" xr:uid="{00000000-0002-0000-0C00-000044000000}">
      <formula1>-922337203685477</formula1>
      <formula2>922337203685477</formula2>
    </dataValidation>
    <dataValidation type="decimal" allowBlank="1" showInputMessage="1" showErrorMessage="1" errorTitle="Value beyond range" error="Balance 1er janvier must be a number from -922337203685477 through 922337203685477." promptTitle="Decimal number" prompt="Minimum Value: -922337203685477._x000d__x000a_Maximum Value: 922337203685477._x000d__x000a_  " sqref="AI2:AJ2" xr:uid="{00000000-0002-0000-0C00-000045000000}">
      <formula1>-922337203685477</formula1>
      <formula2>922337203685477</formula2>
    </dataValidation>
    <dataValidation type="decimal" allowBlank="1" showInputMessage="1" showErrorMessage="1" errorTitle="Value beyond range" error="Comptes à payer must be a number from -922337203685477 through 922337203685477." promptTitle="Decimal number" prompt="Minimum Value: -922337203685477._x000d__x000a_Maximum Value: 922337203685477._x000d__x000a_  " sqref="AB2" xr:uid="{00000000-0002-0000-0C00-000046000000}">
      <formula1>-922337203685477</formula1>
      <formula2>922337203685477</formula2>
    </dataValidation>
    <dataValidation type="decimal" allowBlank="1" showInputMessage="1" showErrorMessage="1" errorTitle="Value beyond range" error="Emprunts du Fonds d'entraide... - court terme must be a number from -922337203685477 through 922337203685477." promptTitle="Decimal number" prompt="Minimum Value: -922337203685477._x000d__x000a_Maximum Value: 922337203685477._x000d__x000a_  " sqref="Y2:AA2" xr:uid="{00000000-0002-0000-0C00-000047000000}">
      <formula1>-922337203685477</formula1>
      <formula2>922337203685477</formula2>
    </dataValidation>
    <dataValidation type="decimal" allowBlank="1" showInputMessage="1" showErrorMessage="1" errorTitle="Value beyond range" error="Emprunt d'une institution financière (incluant mar must be a number from -922337203685477 through 922337203685477." promptTitle="Decimal number" prompt="Minimum Value: -922337203685477._x000d__x000a_Maximum Value: 922337203685477._x000d__x000a_  " sqref="X2" xr:uid="{00000000-0002-0000-0C00-000048000000}">
      <formula1>-922337203685477</formula1>
      <formula2>922337203685477</formula2>
    </dataValidation>
    <dataValidation type="decimal" allowBlank="1" showInputMessage="1" showErrorMessage="1" errorTitle="Value beyond range" error="moins : Amortissement cumulé must be a number from -922337203685477 through 922337203685477." promptTitle="Decimal number" prompt="Minimum Value: -922337203685477._x000d__x000a_Maximum Value: 922337203685477._x000d__x000a_  " sqref="W2 AC2:AH2" xr:uid="{00000000-0002-0000-0C00-000049000000}">
      <formula1>-922337203685477</formula1>
      <formula2>922337203685477</formula2>
    </dataValidation>
    <dataValidation type="decimal" allowBlank="1" showInputMessage="1" showErrorMessage="1" errorTitle="Value beyond range" error="Autres must be a number from -922337203685477 through 922337203685477." promptTitle="Decimal number" prompt="Minimum Value: -922337203685477._x000d__x000a_Maximum Value: 922337203685477._x000d__x000a_  " sqref="V2" xr:uid="{00000000-0002-0000-0C00-00004A000000}">
      <formula1>-922337203685477</formula1>
      <formula2>922337203685477</formula2>
    </dataValidation>
    <dataValidation type="decimal" allowBlank="1" showInputMessage="1" showErrorMessage="1" errorTitle="Value beyond range" error="Outillage d'entretien must be a number from -922337203685477 through 922337203685477." promptTitle="Decimal number" prompt="Minimum Value: -922337203685477._x000d__x000a_Maximum Value: 922337203685477._x000d__x000a_  " sqref="T2:U2" xr:uid="{00000000-0002-0000-0C00-00004B000000}">
      <formula1>-922337203685477</formula1>
      <formula2>922337203685477</formula2>
    </dataValidation>
    <dataValidation type="decimal" allowBlank="1" showInputMessage="1" showErrorMessage="1" errorTitle="Value beyond range" error="Orgues et cloches must be a number from -922337203685477 through 922337203685477." promptTitle="Decimal number" prompt="Minimum Value: -922337203685477._x000d__x000a_Maximum Value: 922337203685477._x000d__x000a_  " sqref="S2" xr:uid="{00000000-0002-0000-0C00-00004C000000}">
      <formula1>-922337203685477</formula1>
      <formula2>922337203685477</formula2>
    </dataValidation>
    <dataValidation type="decimal" allowBlank="1" showInputMessage="1" showErrorMessage="1" errorTitle="Value beyond range" error="Ammeublement :  Presbytère  et autres immeubles must be a number from -922337203685477 through 922337203685477." promptTitle="Decimal number" prompt="Minimum Value: -922337203685477._x000d__x000a_Maximum Value: 922337203685477._x000d__x000a_  " sqref="R2" xr:uid="{00000000-0002-0000-0C00-00004D000000}">
      <formula1>-922337203685477</formula1>
      <formula2>922337203685477</formula2>
    </dataValidation>
    <dataValidation type="decimal" allowBlank="1" showInputMessage="1" showErrorMessage="1" errorTitle="Value beyond range" error="Ameublement :  Église must be a number from -922337203685477 through 922337203685477." promptTitle="Decimal number" prompt="Minimum Value: -922337203685477._x000d__x000a_Maximum Value: 922337203685477._x000d__x000a_  " sqref="Q2" xr:uid="{00000000-0002-0000-0C00-00004E000000}">
      <formula1>-922337203685477</formula1>
      <formula2>922337203685477</formula2>
    </dataValidation>
    <dataValidation type="decimal" allowBlank="1" showInputMessage="1" showErrorMessage="1" errorTitle="Value beyond range" error="Bâtiment : Presbytère et autres must be a number from -922337203685477 through 922337203685477." promptTitle="Decimal number" prompt="Minimum Value: -922337203685477._x000d__x000a_Maximum Value: 922337203685477._x000d__x000a_  " sqref="P2" xr:uid="{00000000-0002-0000-0C00-00004F000000}">
      <formula1>-922337203685477</formula1>
      <formula2>922337203685477</formula2>
    </dataValidation>
    <dataValidation type="decimal" allowBlank="1" showInputMessage="1" showErrorMessage="1" errorTitle="Value beyond range" error="Bâtiments :  Église must be a number from -922337203685477 through 922337203685477." promptTitle="Decimal number" prompt="Minimum Value: -922337203685477._x000d__x000a_Maximum Value: 922337203685477._x000d__x000a_  " sqref="O2" xr:uid="{00000000-0002-0000-0C00-000050000000}">
      <formula1>-922337203685477</formula1>
      <formula2>922337203685477</formula2>
    </dataValidation>
    <dataValidation type="decimal" allowBlank="1" showInputMessage="1" showErrorMessage="1" errorTitle="Value beyond range" error="Terrain must be a number from -922337203685477 through 922337203685477." promptTitle="Decimal number" prompt="Minimum Value: -922337203685477._x000d__x000a_Maximum Value: 922337203685477._x000d__x000a_  " sqref="N2" xr:uid="{00000000-0002-0000-0C00-000051000000}">
      <formula1>-922337203685477</formula1>
      <formula2>922337203685477</formula2>
    </dataValidation>
    <dataValidation type="decimal" allowBlank="1" showInputMessage="1" showErrorMessage="1" errorTitle="Value beyond range" error="Autres (si requis) must be a number from -922337203685477 through 922337203685477." promptTitle="Decimal number" prompt="Minimum Value: -922337203685477._x000d__x000a_Maximum Value: 922337203685477._x000d__x000a_  " sqref="M2" xr:uid="{00000000-0002-0000-0C00-000052000000}">
      <formula1>-922337203685477</formula1>
      <formula2>922337203685477</formula2>
    </dataValidation>
    <dataValidation type="decimal" allowBlank="1" showInputMessage="1" showErrorMessage="1" errorTitle="Value beyond range" error="Autres placements must be a number from -922337203685477 through 922337203685477." promptTitle="Decimal number" prompt="Minimum Value: -922337203685477._x000d__x000a_Maximum Value: 922337203685477._x000d__x000a_  " sqref="L2" xr:uid="{00000000-0002-0000-0C00-000053000000}">
      <formula1>-922337203685477</formula1>
      <formula2>922337203685477</formula2>
    </dataValidation>
    <dataValidation type="decimal" allowBlank="1" showInputMessage="1" showErrorMessage="1" errorTitle="Value beyond range" error="Certificats de dépôts must be a number from -922337203685477 through 922337203685477." promptTitle="Decimal number" prompt="Minimum Value: -922337203685477._x000d__x000a_Maximum Value: 922337203685477._x000d__x000a_  " sqref="K2" xr:uid="{00000000-0002-0000-0C00-000054000000}">
      <formula1>-922337203685477</formula1>
      <formula2>922337203685477</formula2>
    </dataValidation>
    <dataValidation type="decimal" allowBlank="1" showInputMessage="1" showErrorMessage="1" errorTitle="Value beyond range" error="Obligations must be a number from -922337203685477 through 922337203685477." promptTitle="Decimal number" prompt="Minimum Value: -922337203685477._x000d__x000a_Maximum Value: 922337203685477._x000d__x000a_  " sqref="J2" xr:uid="{00000000-0002-0000-0C00-000055000000}">
      <formula1>-922337203685477</formula1>
      <formula2>922337203685477</formula2>
    </dataValidation>
    <dataValidation type="decimal" allowBlank="1" showInputMessage="1" showErrorMessage="1" errorTitle="Value beyond range" error="Autres (spécifier) must be a number from -922337203685477 through 922337203685477." promptTitle="Decimal number" prompt="Minimum Value: -922337203685477._x000d__x000a_Maximum Value: 922337203685477._x000d__x000a_  " sqref="I2" xr:uid="{00000000-0002-0000-0C00-000056000000}">
      <formula1>-922337203685477</formula1>
      <formula2>922337203685477</formula2>
    </dataValidation>
    <dataValidation type="decimal" allowBlank="1" showInputMessage="1" showErrorMessage="1" errorTitle="Value beyond range" error="TVQ à recevoir must be a number from -922337203685477 through 922337203685477." promptTitle="Decimal number" prompt="Minimum Value: -922337203685477._x000d__x000a_Maximum Value: 922337203685477._x000d__x000a_  " sqref="G2:H2" xr:uid="{00000000-0002-0000-0C00-000057000000}">
      <formula1>-922337203685477</formula1>
      <formula2>922337203685477</formula2>
    </dataValidation>
    <dataValidation type="decimal" allowBlank="1" showInputMessage="1" showErrorMessage="1" errorTitle="Value beyond range" error="TPS à recevoir must be a number from -922337203685477 through 922337203685477." promptTitle="Decimal number" prompt="Minimum Value: -922337203685477._x000d__x000a_Maximum Value: 922337203685477._x000d__x000a_  " sqref="F2" xr:uid="{00000000-0002-0000-0C00-000058000000}">
      <formula1>-922337203685477</formula1>
      <formula2>922337203685477</formula2>
    </dataValidation>
    <dataValidation type="decimal" allowBlank="1" showInputMessage="1" showErrorMessage="1" errorTitle="Value beyond range" error="Comptes à recevoir must be a number from -922337203685477 through 922337203685477." promptTitle="Decimal number" prompt="Minimum Value: -922337203685477._x000d__x000a_Maximum Value: 922337203685477._x000d__x000a_  " sqref="E2" xr:uid="{00000000-0002-0000-0C00-000059000000}">
      <formula1>-922337203685477</formula1>
      <formula2>922337203685477</formula2>
    </dataValidation>
    <dataValidation type="decimal" allowBlank="1" showInputMessage="1" showErrorMessage="1" errorTitle="Value beyond range" error="Autres comptes de banques must be a number from -922337203685477 through 922337203685477." promptTitle="Decimal number" prompt="Minimum Value: -922337203685477._x000d__x000a_Maximum Value: 922337203685477._x000d__x000a_  " sqref="D2" xr:uid="{00000000-0002-0000-0C00-00005A000000}">
      <formula1>-922337203685477</formula1>
      <formula2>922337203685477</formula2>
    </dataValidation>
    <dataValidation type="decimal" allowBlank="1" showInputMessage="1" showErrorMessage="1" errorTitle="Value beyond range" error="Compte de messes must be a number from -922337203685477 through 922337203685477." promptTitle="Decimal number" prompt="Minimum Value: -922337203685477._x000d__x000a_Maximum Value: 922337203685477._x000d__x000a_  " sqref="C2" xr:uid="{00000000-0002-0000-0C00-00005B000000}">
      <formula1>-922337203685477</formula1>
      <formula2>922337203685477</formula2>
    </dataValidation>
    <dataValidation type="decimal" allowBlank="1" showInputMessage="1" showErrorMessage="1" errorTitle="Value beyond range" error="Caisse et banque must be a number from -922337203685477 through 922337203685477." promptTitle="Decimal number" prompt="Minimum Value: -922337203685477._x000d__x000a_Maximum Value: 922337203685477._x000d__x000a_  " sqref="A2:B2" xr:uid="{00000000-0002-0000-0C00-00005C000000}">
      <formula1>-922337203685477</formula1>
      <formula2>922337203685477</formula2>
    </dataValidation>
  </dataValidations>
  <pageMargins left="0.7" right="0.7" top="0.75" bottom="0.75" header="0.3" footer="0.3"/>
  <pageSetup orientation="portrait" r:id="rId1"/>
  <tableParts count="1">
    <tablePart r:id="rId2"/>
  </tableParts>
</worksheet>
</file>

<file path=docMetadata/LabelInfo.xml><?xml version="1.0" encoding="utf-8"?>
<clbl:labelList xmlns:clbl="http://schemas.microsoft.com/office/2020/mipLabelMetadata">
  <clbl:label id="{fe5fe498-7a7f-424d-9e6a-7535666b315f}" enabled="0" method="" siteId="{fe5fe498-7a7f-424d-9e6a-7535666b31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1-Présentation</vt:lpstr>
      <vt:lpstr> 2-Équipe</vt:lpstr>
      <vt:lpstr>3-Infos</vt:lpstr>
      <vt:lpstr>4-BILAN</vt:lpstr>
      <vt:lpstr>5-REVENUS</vt:lpstr>
      <vt:lpstr>6-DÉPENSES</vt:lpstr>
      <vt:lpstr>7-Vérif. R - D</vt:lpstr>
      <vt:lpstr>8-Contribution Diocésaine</vt:lpstr>
      <vt:lpstr>9-Rapport des messes à célèbrer</vt:lpstr>
      <vt:lpstr>10-Suivi dons dédiés</vt:lpstr>
      <vt:lpstr>12-Configuration informatique</vt:lpstr>
      <vt:lpstr>' 2-Équipe'!Zone_d_impression</vt:lpstr>
      <vt:lpstr>'1-Présentation'!Zone_d_impression</vt:lpstr>
      <vt:lpstr>'3-Infos'!Zone_d_impression</vt:lpstr>
      <vt:lpstr>'4-BILAN'!Zone_d_impression</vt:lpstr>
      <vt:lpstr>'5-REVENUS'!Zone_d_impression</vt:lpstr>
      <vt:lpstr>'6-DÉPENSES'!Zone_d_impression</vt:lpstr>
      <vt:lpstr>'7-Vérif. R - D'!Zone_d_impression</vt:lpstr>
      <vt:lpstr>'8-Contribution Diocésaine'!Zone_d_impression</vt:lpstr>
      <vt:lpstr>'9-Rapport des messes à célèbrer'!Zone_d_impression</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dc:creator>
  <cp:lastModifiedBy>Caroline Tanguay</cp:lastModifiedBy>
  <cp:lastPrinted>2021-02-02T20:12:22Z</cp:lastPrinted>
  <dcterms:created xsi:type="dcterms:W3CDTF">2007-01-22T18:13:17Z</dcterms:created>
  <dcterms:modified xsi:type="dcterms:W3CDTF">2025-02-03T14:23:27Z</dcterms:modified>
</cp:coreProperties>
</file>