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diocesedemontreal-my.sharepoint.com/personal/ctanguay_diocesemontreal_org/Documents/Bureau/Communication DSAF 2024/Rapport financier 2025/"/>
    </mc:Choice>
  </mc:AlternateContent>
  <xr:revisionPtr revIDLastSave="1" documentId="8_{35E6CD3D-BB49-49EE-BA4F-C3870B942383}" xr6:coauthVersionLast="47" xr6:coauthVersionMax="47" xr10:uidLastSave="{98623D0D-1CBF-410B-BB2B-537D75012F28}"/>
  <bookViews>
    <workbookView xWindow="-108" yWindow="-108" windowWidth="23256" windowHeight="12576" tabRatio="922" xr2:uid="{00000000-000D-0000-FFFF-FFFF00000000}"/>
  </bookViews>
  <sheets>
    <sheet name="1-Présentation" sheetId="11" r:id="rId1"/>
    <sheet name=" 2-Équipe" sheetId="1" r:id="rId2"/>
    <sheet name="3-Infos" sheetId="8" r:id="rId3"/>
    <sheet name="4-BILAN" sheetId="2" r:id="rId4"/>
    <sheet name="5-REVENUS" sheetId="10" r:id="rId5"/>
    <sheet name="6-DÉPENSES" sheetId="4" r:id="rId6"/>
    <sheet name="7-Vérif. R - D" sheetId="3" r:id="rId7"/>
    <sheet name="8-Contribution Diocésaine" sheetId="12" r:id="rId8"/>
    <sheet name="9-Rapport des messes à célèbrer" sheetId="13" r:id="rId9"/>
    <sheet name="10-Suivi dons dédiés" sheetId="18" r:id="rId10"/>
    <sheet name="12-Configuration informatique" sheetId="14" r:id="rId11"/>
  </sheets>
  <definedNames>
    <definedName name="a">#REF!</definedName>
    <definedName name="_xlnm.Print_Area" localSheetId="1">' 2-Équipe'!$A$1:$H$32</definedName>
    <definedName name="_xlnm.Print_Area" localSheetId="0">'1-Présentation'!$A$1:$L$51</definedName>
    <definedName name="_xlnm.Print_Area" localSheetId="2">'3-Infos'!$A$1:$H$59</definedName>
    <definedName name="_xlnm.Print_Area" localSheetId="3">'4-BILAN'!$A$1:$I$81</definedName>
    <definedName name="_xlnm.Print_Area" localSheetId="4">'5-REVENUS'!$A$1:$K$60</definedName>
    <definedName name="_xlnm.Print_Area" localSheetId="5">'6-DÉPENSES'!$A$1:$J$85</definedName>
    <definedName name="_xlnm.Print_Area" localSheetId="6">'7-Vérif. R - D'!$A$1:$J$56</definedName>
    <definedName name="_xlnm.Print_Area" localSheetId="7">'8-Contribution Diocésaine'!$A$1:$W$71</definedName>
    <definedName name="_xlnm.Print_Area" localSheetId="8">'9-Rapport des messes à célèbrer'!$A$2:$T$51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2" l="1"/>
  <c r="F46" i="2" s="1"/>
  <c r="S53" i="12"/>
  <c r="S51" i="12"/>
  <c r="P25" i="12"/>
  <c r="S25" i="12" s="1"/>
  <c r="P23" i="12"/>
  <c r="S23" i="12" s="1"/>
  <c r="J51" i="18"/>
  <c r="J3" i="18"/>
  <c r="H29" i="10"/>
  <c r="P24" i="12"/>
  <c r="S24" i="12" s="1"/>
  <c r="G62" i="4"/>
  <c r="P15" i="12"/>
  <c r="S15" i="12" s="1"/>
  <c r="P14" i="12"/>
  <c r="P13" i="12"/>
  <c r="S13" i="12" s="1"/>
  <c r="H16" i="2"/>
  <c r="G26" i="3" s="1"/>
  <c r="F16" i="2"/>
  <c r="G50" i="3" s="1"/>
  <c r="J58" i="10"/>
  <c r="CK2" i="14"/>
  <c r="BU2" i="14"/>
  <c r="Z2" i="14"/>
  <c r="G42" i="3"/>
  <c r="E42" i="3"/>
  <c r="I82" i="4"/>
  <c r="I76" i="4"/>
  <c r="I67" i="4"/>
  <c r="I62" i="4"/>
  <c r="I55" i="4"/>
  <c r="I46" i="4"/>
  <c r="I34" i="4"/>
  <c r="I27" i="4"/>
  <c r="I17" i="4"/>
  <c r="G82" i="4"/>
  <c r="G76" i="4"/>
  <c r="G67" i="4"/>
  <c r="G55" i="4"/>
  <c r="G46" i="4"/>
  <c r="G34" i="4"/>
  <c r="G27" i="4"/>
  <c r="G17" i="4"/>
  <c r="J41" i="10"/>
  <c r="H41" i="10"/>
  <c r="H36" i="10"/>
  <c r="J36" i="10"/>
  <c r="J29" i="10"/>
  <c r="J23" i="10"/>
  <c r="H23" i="10"/>
  <c r="H59" i="12"/>
  <c r="H57" i="12"/>
  <c r="G44" i="3"/>
  <c r="G35" i="3"/>
  <c r="E35" i="3"/>
  <c r="E15" i="3"/>
  <c r="G15" i="3"/>
  <c r="E44" i="3"/>
  <c r="J29" i="18"/>
  <c r="G79" i="4" s="1"/>
  <c r="J15" i="18"/>
  <c r="DL2" i="14"/>
  <c r="DJ2" i="14"/>
  <c r="DI2" i="14"/>
  <c r="DH2" i="14"/>
  <c r="DG2" i="14"/>
  <c r="DF2" i="14"/>
  <c r="DE2" i="14"/>
  <c r="DD2" i="14"/>
  <c r="CY2" i="14"/>
  <c r="DC2" i="14"/>
  <c r="DB2" i="14"/>
  <c r="DA2" i="14"/>
  <c r="CZ2" i="14"/>
  <c r="CX2" i="14"/>
  <c r="CW2" i="14"/>
  <c r="CV2" i="14"/>
  <c r="CU2" i="14"/>
  <c r="CT2" i="14"/>
  <c r="CS2" i="14"/>
  <c r="CR2" i="14"/>
  <c r="CQ2" i="14"/>
  <c r="CP2" i="14"/>
  <c r="CO2" i="14"/>
  <c r="CN2" i="14"/>
  <c r="CM2" i="14"/>
  <c r="CL2" i="14"/>
  <c r="CJ2" i="14"/>
  <c r="CI2" i="14"/>
  <c r="CH2" i="14"/>
  <c r="CG2" i="14"/>
  <c r="CF2" i="14"/>
  <c r="CE2" i="14"/>
  <c r="CD2" i="14"/>
  <c r="CC2" i="14"/>
  <c r="CB2" i="14"/>
  <c r="CA2" i="14"/>
  <c r="BZ2" i="14"/>
  <c r="BY2" i="14"/>
  <c r="BX2" i="14"/>
  <c r="BW2" i="14"/>
  <c r="BV2" i="14"/>
  <c r="BT2" i="14"/>
  <c r="BS2" i="14"/>
  <c r="BR2" i="14"/>
  <c r="BQ2" i="14"/>
  <c r="BP2" i="14"/>
  <c r="BO2" i="14"/>
  <c r="BN2" i="14"/>
  <c r="BM2" i="14"/>
  <c r="BL2" i="14"/>
  <c r="BK2" i="14"/>
  <c r="BI2" i="14"/>
  <c r="BH2" i="14"/>
  <c r="BG2" i="14"/>
  <c r="BF2" i="14"/>
  <c r="BE2" i="14"/>
  <c r="BD2" i="14"/>
  <c r="BC2" i="14"/>
  <c r="BB2" i="14"/>
  <c r="BA2" i="14"/>
  <c r="AZ2" i="14"/>
  <c r="AY2" i="14"/>
  <c r="AX2" i="14"/>
  <c r="AW2" i="14"/>
  <c r="AV2" i="14"/>
  <c r="AU2" i="14"/>
  <c r="AT2" i="14"/>
  <c r="AS2" i="14"/>
  <c r="AR2" i="14"/>
  <c r="AQ2" i="14"/>
  <c r="AP2" i="14"/>
  <c r="AO2" i="14"/>
  <c r="AN2" i="14"/>
  <c r="AM2" i="14"/>
  <c r="AL2" i="14"/>
  <c r="AK2" i="14"/>
  <c r="AH2" i="14"/>
  <c r="AG2" i="14"/>
  <c r="AF2" i="14"/>
  <c r="AD2" i="14"/>
  <c r="AC2" i="14"/>
  <c r="AB2" i="14"/>
  <c r="Y2" i="14"/>
  <c r="X2" i="14"/>
  <c r="W2" i="14"/>
  <c r="V2" i="14"/>
  <c r="T2" i="14"/>
  <c r="S2" i="14"/>
  <c r="R2" i="14"/>
  <c r="Q2" i="14"/>
  <c r="P2" i="14"/>
  <c r="O2" i="14"/>
  <c r="N2" i="14"/>
  <c r="M2" i="14"/>
  <c r="L2" i="14"/>
  <c r="K2" i="14"/>
  <c r="J2" i="14"/>
  <c r="I2" i="14"/>
  <c r="G2" i="14"/>
  <c r="F2" i="14"/>
  <c r="E2" i="14"/>
  <c r="D2" i="14"/>
  <c r="C2" i="14"/>
  <c r="B2" i="14"/>
  <c r="A2" i="14"/>
  <c r="P49" i="12"/>
  <c r="S49" i="12"/>
  <c r="S37" i="12"/>
  <c r="S14" i="12"/>
  <c r="I39" i="10"/>
  <c r="H69" i="4"/>
  <c r="G43" i="3"/>
  <c r="G41" i="3"/>
  <c r="G40" i="3"/>
  <c r="G39" i="3"/>
  <c r="G38" i="3"/>
  <c r="I38" i="3" s="1"/>
  <c r="G37" i="3"/>
  <c r="G36" i="3"/>
  <c r="E43" i="3"/>
  <c r="E41" i="3"/>
  <c r="E40" i="3"/>
  <c r="I40" i="3" s="1"/>
  <c r="E39" i="3"/>
  <c r="E38" i="3"/>
  <c r="E37" i="3"/>
  <c r="E36" i="3"/>
  <c r="I36" i="3" s="1"/>
  <c r="G21" i="3"/>
  <c r="G16" i="3"/>
  <c r="G17" i="3"/>
  <c r="E21" i="3"/>
  <c r="I21" i="3" s="1"/>
  <c r="E17" i="3"/>
  <c r="E16" i="3"/>
  <c r="I16" i="3" s="1"/>
  <c r="H70" i="2"/>
  <c r="F70" i="2"/>
  <c r="H32" i="2"/>
  <c r="G19" i="3" s="1"/>
  <c r="F32" i="2"/>
  <c r="E19" i="3" s="1"/>
  <c r="A7" i="13"/>
  <c r="T6" i="13"/>
  <c r="G43" i="13" s="1"/>
  <c r="S25" i="13"/>
  <c r="O38" i="13"/>
  <c r="A2" i="4"/>
  <c r="A2" i="10"/>
  <c r="A2" i="2"/>
  <c r="A2" i="8"/>
  <c r="A3" i="1"/>
  <c r="H44" i="4"/>
  <c r="H53" i="4"/>
  <c r="H80" i="4"/>
  <c r="H74" i="4"/>
  <c r="H15" i="4"/>
  <c r="H25" i="4"/>
  <c r="H32" i="4"/>
  <c r="H65" i="4"/>
  <c r="E58" i="8"/>
  <c r="T2" i="12"/>
  <c r="H63" i="12" s="1"/>
  <c r="B3" i="12"/>
  <c r="E50" i="3"/>
  <c r="E26" i="3"/>
  <c r="F4" i="4"/>
  <c r="G5" i="4" s="1"/>
  <c r="I5" i="4" s="1"/>
  <c r="F4" i="10"/>
  <c r="H5" i="10" s="1"/>
  <c r="J5" i="10" s="1"/>
  <c r="E77" i="2"/>
  <c r="E4" i="2"/>
  <c r="F7" i="2" s="1"/>
  <c r="H7" i="2" s="1"/>
  <c r="E9" i="3"/>
  <c r="A2" i="3"/>
  <c r="F44" i="8"/>
  <c r="DK2" i="14"/>
  <c r="H46" i="2"/>
  <c r="G20" i="3" s="1"/>
  <c r="U2" i="14"/>
  <c r="AE2" i="14"/>
  <c r="BJ2" i="14"/>
  <c r="I17" i="3" l="1"/>
  <c r="I39" i="3"/>
  <c r="I43" i="3"/>
  <c r="H45" i="10"/>
  <c r="I41" i="3"/>
  <c r="I42" i="3"/>
  <c r="E21" i="13"/>
  <c r="F40" i="13"/>
  <c r="I19" i="3"/>
  <c r="I44" i="3"/>
  <c r="I37" i="3"/>
  <c r="I35" i="3"/>
  <c r="I15" i="3"/>
  <c r="DP2" i="14"/>
  <c r="I84" i="4"/>
  <c r="G84" i="4"/>
  <c r="G31" i="3" s="1"/>
  <c r="DO2" i="14"/>
  <c r="J59" i="10"/>
  <c r="E20" i="3"/>
  <c r="I20" i="3" s="1"/>
  <c r="I62" i="12"/>
  <c r="H67" i="12"/>
  <c r="H65" i="12"/>
  <c r="K36" i="13"/>
  <c r="J17" i="18" l="1"/>
  <c r="F31" i="18" s="1"/>
  <c r="H58" i="10"/>
  <c r="H59" i="10" s="1"/>
  <c r="S6" i="12" s="1"/>
  <c r="P16" i="12"/>
  <c r="S16" i="12" s="1"/>
  <c r="S28" i="12" s="1"/>
  <c r="H75" i="2"/>
  <c r="H2" i="14"/>
  <c r="DM2" i="14" s="1"/>
  <c r="G18" i="3"/>
  <c r="H24" i="2"/>
  <c r="H48" i="2" s="1"/>
  <c r="S30" i="12" l="1"/>
  <c r="S39" i="12" s="1"/>
  <c r="P46" i="12" s="1"/>
  <c r="S46" i="12" s="1"/>
  <c r="F75" i="2"/>
  <c r="G12" i="3"/>
  <c r="H63" i="2"/>
  <c r="G34" i="3" l="1"/>
  <c r="AA2" i="14"/>
  <c r="DN2" i="14" s="1"/>
  <c r="G45" i="3" l="1"/>
  <c r="AJ2" i="14"/>
  <c r="J55" i="18"/>
  <c r="F74" i="2" l="1"/>
  <c r="E45" i="3" s="1"/>
  <c r="I45" i="3" s="1"/>
  <c r="AI2" i="14" l="1"/>
  <c r="H77" i="2"/>
  <c r="F73" i="2" s="1"/>
  <c r="S57" i="12"/>
  <c r="F57" i="2" s="1"/>
  <c r="H80" i="2" l="1"/>
  <c r="F77" i="2"/>
  <c r="Q62" i="12"/>
  <c r="Q67" i="12" s="1"/>
  <c r="S59" i="12"/>
  <c r="F21" i="2" s="1"/>
  <c r="F24" i="2" l="1"/>
  <c r="F48" i="2" s="1"/>
  <c r="E18" i="3"/>
  <c r="I18" i="3" s="1"/>
  <c r="Q65" i="12"/>
  <c r="E34" i="3"/>
  <c r="I34" i="3" s="1"/>
  <c r="F63" i="2"/>
  <c r="F80" i="2" s="1"/>
  <c r="G48" i="3" l="1"/>
  <c r="G52" i="3" s="1"/>
  <c r="H45" i="3"/>
  <c r="G24" i="3"/>
  <c r="G28" i="3" s="1"/>
  <c r="H21" i="3"/>
  <c r="G55" i="3" l="1"/>
</calcChain>
</file>

<file path=xl/sharedStrings.xml><?xml version="1.0" encoding="utf-8"?>
<sst xmlns="http://schemas.openxmlformats.org/spreadsheetml/2006/main" count="659" uniqueCount="496">
  <si>
    <t>NOM</t>
  </si>
  <si>
    <t>TÉLÉPHONE</t>
  </si>
  <si>
    <t>FIN DE MANDAT</t>
  </si>
  <si>
    <t>OCCUPATION</t>
  </si>
  <si>
    <t>FONCTION À LA PAROISSE</t>
  </si>
  <si>
    <t>COURRIEL</t>
  </si>
  <si>
    <t>Numéro de téléphone</t>
  </si>
  <si>
    <t>Adresse</t>
  </si>
  <si>
    <t>Occupation permanente</t>
  </si>
  <si>
    <t>Année de fin de mandat</t>
  </si>
  <si>
    <t>1.</t>
  </si>
  <si>
    <t>2.</t>
  </si>
  <si>
    <t>3.</t>
  </si>
  <si>
    <t>4.</t>
  </si>
  <si>
    <t>5.</t>
  </si>
  <si>
    <t>6.</t>
  </si>
  <si>
    <t>Secrétaire / Trésorier</t>
  </si>
  <si>
    <t>RAPPORT  ANNUEL</t>
  </si>
  <si>
    <t xml:space="preserve">adoptés à l'assemblée de Fabrique tenue le </t>
  </si>
  <si>
    <t>RENSEIGNEMENTS  GÉNÉRAUX</t>
  </si>
  <si>
    <t>Personne à contacter pour information sur les états financiers</t>
  </si>
  <si>
    <t>Nombre de ménages catholiques dans la paroisse :</t>
  </si>
  <si>
    <t>Numéro d'accréditation</t>
  </si>
  <si>
    <t>pour fin de reçus d'impôt :</t>
  </si>
  <si>
    <t xml:space="preserve">Numéro de compte de </t>
  </si>
  <si>
    <t>remboursement de la TPS :</t>
  </si>
  <si>
    <t>7.</t>
  </si>
  <si>
    <t>8.</t>
  </si>
  <si>
    <t>Numéro d'immatriculation :</t>
  </si>
  <si>
    <t>9.</t>
  </si>
  <si>
    <t>Numéro de C.S.S.T. :</t>
  </si>
  <si>
    <t>Numéro de compte de</t>
  </si>
  <si>
    <t>remboursement de la TVQ :</t>
  </si>
  <si>
    <t>10.</t>
  </si>
  <si>
    <t>Numéro d'entreprise (NE) :</t>
  </si>
  <si>
    <t>LA  FABRIQUE  DE  LA  PAROISSE  DE</t>
  </si>
  <si>
    <t>LA FABRIQUE DE LA PAROISSE DE</t>
  </si>
  <si>
    <t>ACTIF</t>
  </si>
  <si>
    <t>DISPONIBILITÉ</t>
  </si>
  <si>
    <t xml:space="preserve"> </t>
  </si>
  <si>
    <t>Caisse et banque</t>
  </si>
  <si>
    <t>Compte de messes</t>
  </si>
  <si>
    <t>Autres comptes de banques</t>
  </si>
  <si>
    <t>Comptes à recevoir</t>
  </si>
  <si>
    <t>TPS à recevoir</t>
  </si>
  <si>
    <t>TVQ à recevoir</t>
  </si>
  <si>
    <t>PLACEMENTS</t>
  </si>
  <si>
    <t>Obligations</t>
  </si>
  <si>
    <t>Certificats de dépôts</t>
  </si>
  <si>
    <t>Autres placements</t>
  </si>
  <si>
    <t>Autres (si requis)</t>
  </si>
  <si>
    <t>Terrain</t>
  </si>
  <si>
    <t>Bâtiments :  Église</t>
  </si>
  <si>
    <t xml:space="preserve">                    Presbytère et autres immeubles</t>
  </si>
  <si>
    <t>Ameublement :  Église</t>
  </si>
  <si>
    <t>Orgues et cloches</t>
  </si>
  <si>
    <t>Outillage d'entretien</t>
  </si>
  <si>
    <t>Autres</t>
  </si>
  <si>
    <t>TOTAL DE L'ACTIF</t>
  </si>
  <si>
    <t>PASSIF</t>
  </si>
  <si>
    <t>EXIGIBILITÉ</t>
  </si>
  <si>
    <t>Frais courus</t>
  </si>
  <si>
    <t>Messes à célébrer</t>
  </si>
  <si>
    <t>EMPRUNTS À LONG TERME</t>
  </si>
  <si>
    <t>Emprunt d'une institution financière - long terme</t>
  </si>
  <si>
    <t>Autres emprunts</t>
  </si>
  <si>
    <t>AVOIR NET</t>
  </si>
  <si>
    <t>TOTAL DU PASSIF ET DE L'AVOIR NET</t>
  </si>
  <si>
    <t>REVENUS DE NATURE RELIGIEUSE</t>
  </si>
  <si>
    <t>Quêtes pour la paroisse</t>
  </si>
  <si>
    <t>Quêtes commandées par le diocèse pour d'autres organismes</t>
  </si>
  <si>
    <t>Dîme et Offrande annuelle</t>
  </si>
  <si>
    <t>Messes annoncées</t>
  </si>
  <si>
    <t>Mariages</t>
  </si>
  <si>
    <t>Funérailles</t>
  </si>
  <si>
    <t>Luminaires</t>
  </si>
  <si>
    <t>Contributions aux activités en</t>
  </si>
  <si>
    <t xml:space="preserve">    A)</t>
  </si>
  <si>
    <t>Éducation à la foi des 0-12 ans</t>
  </si>
  <si>
    <t xml:space="preserve">    B)</t>
  </si>
  <si>
    <t>Pastorale jeunesse</t>
  </si>
  <si>
    <t xml:space="preserve">    C)</t>
  </si>
  <si>
    <t>Éducation à la foi des adultes</t>
  </si>
  <si>
    <t xml:space="preserve">    D)</t>
  </si>
  <si>
    <t>Pastorale de la santé</t>
  </si>
  <si>
    <t xml:space="preserve">    E)</t>
  </si>
  <si>
    <t>Pastorale sociale</t>
  </si>
  <si>
    <t>Autres revenus de nature religieuse (Prions, certificats, bancs...)</t>
  </si>
  <si>
    <t>REVENUS DE LOCATION</t>
  </si>
  <si>
    <t>Locations à court terme (salles, stationnements et autres)</t>
  </si>
  <si>
    <t>Locations à long terme (presbytère, église et sous-sol)</t>
  </si>
  <si>
    <t>Pension et logement de résidents et/ou de membres du clergé</t>
  </si>
  <si>
    <t>Bingo</t>
  </si>
  <si>
    <t>Restaurant</t>
  </si>
  <si>
    <t>Bazar</t>
  </si>
  <si>
    <t>REVENUS FINANCIERS</t>
  </si>
  <si>
    <t xml:space="preserve">  </t>
  </si>
  <si>
    <t>Intérêts perçus</t>
  </si>
  <si>
    <t>AUTRES REVENUS</t>
  </si>
  <si>
    <t xml:space="preserve">Subventions salariales de "l'Oeuvre des Vocations" </t>
  </si>
  <si>
    <t xml:space="preserve">Subventions reliées aux ententes gouvernementales sur les </t>
  </si>
  <si>
    <t>TOTAL DES REVENUS</t>
  </si>
  <si>
    <t>AUTRES ENTRÉES DE FONDS</t>
  </si>
  <si>
    <t>Autres encaissements</t>
  </si>
  <si>
    <t>PERSONNEL</t>
  </si>
  <si>
    <t>Remboursement de salaires au diocèse ou à une autre paroisse</t>
  </si>
  <si>
    <t>Formation continue du personnel</t>
  </si>
  <si>
    <t>Ministère occasionnel incluant conférencier, prédicateur de retraite…</t>
  </si>
  <si>
    <t>Offrandes de messe aux prêtres</t>
  </si>
  <si>
    <t>Nourriture</t>
  </si>
  <si>
    <t>Logement</t>
  </si>
  <si>
    <t>ACTIVITÉS RELIGIEUSES</t>
  </si>
  <si>
    <t xml:space="preserve">Frais pour le culte </t>
  </si>
  <si>
    <t>A) Éducation à la foi des 0-12 ans</t>
  </si>
  <si>
    <t>B) Pastorale jeunesse</t>
  </si>
  <si>
    <t>C) Éducation à la foi des adultes</t>
  </si>
  <si>
    <t>D) Pastorale de la santé</t>
  </si>
  <si>
    <t>E) Pastorale sociale</t>
  </si>
  <si>
    <t>Cierges</t>
  </si>
  <si>
    <t>FRAIS ADMINISTRATIFS</t>
  </si>
  <si>
    <t>Fourniture de bureau</t>
  </si>
  <si>
    <t>Téléphone et internet</t>
  </si>
  <si>
    <t>Honoraires professionnels</t>
  </si>
  <si>
    <t>BATIMENTS</t>
  </si>
  <si>
    <t>Église</t>
  </si>
  <si>
    <t>Entretien, incluant réparations mineures</t>
  </si>
  <si>
    <t>Électricité</t>
  </si>
  <si>
    <t>Chauffage</t>
  </si>
  <si>
    <t xml:space="preserve">   - financées partiellement par des programmes gouvernementaux</t>
  </si>
  <si>
    <t xml:space="preserve">   - financées entièrement par la paroisse</t>
  </si>
  <si>
    <t>Assurances feu, vol et responsabilité</t>
  </si>
  <si>
    <t>Taxes</t>
  </si>
  <si>
    <t>Presbytère et autres immeubles</t>
  </si>
  <si>
    <t>DÉPENSES FINANCIÈRES</t>
  </si>
  <si>
    <t>Intérêts payés</t>
  </si>
  <si>
    <t>Frais de banque</t>
  </si>
  <si>
    <t>Frais de chancellerie</t>
  </si>
  <si>
    <t>Autres remboursements</t>
  </si>
  <si>
    <t>AUTRES</t>
  </si>
  <si>
    <t>Cimetière</t>
  </si>
  <si>
    <t>TOTAL DES DÉPENSES</t>
  </si>
  <si>
    <t>AUTRES SORTIES DE FONDS</t>
  </si>
  <si>
    <t>Autres déboursés</t>
  </si>
  <si>
    <r>
      <t>Frais reliés aux activités en :</t>
    </r>
    <r>
      <rPr>
        <sz val="11"/>
        <rFont val="Arial"/>
        <family val="2"/>
      </rPr>
      <t/>
    </r>
  </si>
  <si>
    <r>
      <t>REMBOURSEMENTS</t>
    </r>
    <r>
      <rPr>
        <sz val="9"/>
        <rFont val="Arial"/>
        <family val="2"/>
      </rPr>
      <t xml:space="preserve"> (autres que les salaires)</t>
    </r>
  </si>
  <si>
    <t>TOTAL DE TOUTES LES SORTIES DE FONDS</t>
  </si>
  <si>
    <t>ASSURANCES</t>
  </si>
  <si>
    <t>Prime</t>
  </si>
  <si>
    <t>Couverture</t>
  </si>
  <si>
    <t>Échéance</t>
  </si>
  <si>
    <t>Bâtiment (incluant ameublement fixe)</t>
  </si>
  <si>
    <t>Contenu général (ce qui est mobile)</t>
  </si>
  <si>
    <t>Grandes orgues</t>
  </si>
  <si>
    <t>Presbytère</t>
  </si>
  <si>
    <t>Civile</t>
  </si>
  <si>
    <t>Patronale</t>
  </si>
  <si>
    <t>Professionnelle et d'administrateurs</t>
  </si>
  <si>
    <t>Argent et valeurs</t>
  </si>
  <si>
    <t>Autres biens</t>
  </si>
  <si>
    <t>Compagnie d'assurance :</t>
  </si>
  <si>
    <t>spécifier</t>
  </si>
  <si>
    <t>Église :</t>
  </si>
  <si>
    <t>Presbytère :</t>
  </si>
  <si>
    <t>Désignation</t>
  </si>
  <si>
    <t>Valeur nominale</t>
  </si>
  <si>
    <t>Valeur aux livres</t>
  </si>
  <si>
    <t>Taux</t>
  </si>
  <si>
    <t>Nom des créanciers</t>
  </si>
  <si>
    <t>Montant</t>
  </si>
  <si>
    <t>Contribution du diocèse pour les R.S.E. / agents de pastorale</t>
  </si>
  <si>
    <r>
      <t xml:space="preserve">Remboursement de salaire par le cimetière </t>
    </r>
    <r>
      <rPr>
        <b/>
        <sz val="8"/>
        <color indexed="12"/>
        <rFont val="Arial"/>
        <family val="2"/>
      </rPr>
      <t>(joindre le détail)</t>
    </r>
  </si>
  <si>
    <t xml:space="preserve">CONTRIBUTION AU DIOCÈSE ET AUX ŒUVRES DIOCÉSAINES </t>
  </si>
  <si>
    <r>
      <t xml:space="preserve">Divers </t>
    </r>
    <r>
      <rPr>
        <b/>
        <sz val="8"/>
        <color indexed="12"/>
        <rFont val="Arial"/>
        <family val="2"/>
      </rPr>
      <t>(annexer une liste)</t>
    </r>
  </si>
  <si>
    <t>(joindre une liste séparée si espace insuffisant)</t>
  </si>
  <si>
    <t>TERRAIN :</t>
  </si>
  <si>
    <t>BÂTIMENTS :</t>
  </si>
  <si>
    <t>AUTRES :</t>
  </si>
  <si>
    <r>
      <t xml:space="preserve">Emprunt d'une institution financière </t>
    </r>
    <r>
      <rPr>
        <sz val="8"/>
        <rFont val="Arial"/>
        <family val="2"/>
      </rPr>
      <t>(incluant marge de crédit)</t>
    </r>
  </si>
  <si>
    <t>Emprunts du Fonds d'entraide... - court terme</t>
  </si>
  <si>
    <t>Emprunts du Fonds d'entraide... - long terme</t>
  </si>
  <si>
    <r>
      <t>INCENDIE</t>
    </r>
    <r>
      <rPr>
        <sz val="9"/>
        <rFont val="Arial"/>
        <family val="2"/>
      </rPr>
      <t xml:space="preserve"> :</t>
    </r>
  </si>
  <si>
    <r>
      <t>BRIS DE MACHINE</t>
    </r>
    <r>
      <rPr>
        <sz val="9"/>
        <rFont val="Arial"/>
        <family val="2"/>
      </rPr>
      <t xml:space="preserve"> : (Chaudières &amp; machinerie)</t>
    </r>
  </si>
  <si>
    <r>
      <t>RESPONSABILITÉ</t>
    </r>
    <r>
      <rPr>
        <sz val="9"/>
        <rFont val="Arial"/>
        <family val="2"/>
      </rPr>
      <t xml:space="preserve"> :</t>
    </r>
  </si>
  <si>
    <r>
      <t>VOL</t>
    </r>
    <r>
      <rPr>
        <sz val="9"/>
        <rFont val="Arial"/>
        <family val="2"/>
      </rPr>
      <t xml:space="preserve"> :</t>
    </r>
  </si>
  <si>
    <r>
      <t>AUTRES ASSURANCES</t>
    </r>
    <r>
      <rPr>
        <sz val="9"/>
        <rFont val="Arial"/>
        <family val="2"/>
      </rPr>
      <t xml:space="preserve"> :</t>
    </r>
  </si>
  <si>
    <t>(jj - mm - aaaa)</t>
  </si>
  <si>
    <r>
      <t>Échéance</t>
    </r>
    <r>
      <rPr>
        <b/>
        <sz val="8"/>
        <rFont val="Arial"/>
        <family val="2"/>
      </rPr>
      <t xml:space="preserve"> </t>
    </r>
    <r>
      <rPr>
        <sz val="8"/>
        <rFont val="Arial"/>
        <family val="2"/>
      </rPr>
      <t>(jj - mm - aaaa)</t>
    </r>
  </si>
  <si>
    <t>ÉVALUATION   MUNICIPALE</t>
  </si>
  <si>
    <t>LISTE   DES   PLACEMENTS</t>
  </si>
  <si>
    <r>
      <t xml:space="preserve">Président(e) d'assemblée nommé(e) par l'Archevêque </t>
    </r>
    <r>
      <rPr>
        <i/>
        <sz val="9"/>
        <color indexed="12"/>
        <rFont val="Arial"/>
        <family val="2"/>
      </rPr>
      <t>(si diffère du curé)</t>
    </r>
  </si>
  <si>
    <t>A.</t>
  </si>
  <si>
    <t>B.</t>
  </si>
  <si>
    <t xml:space="preserve">B. </t>
  </si>
  <si>
    <t>(obligations seulement)</t>
  </si>
  <si>
    <t>(marge de crédit, emprunt par billet ou autres)</t>
  </si>
  <si>
    <t>au niveau FÉDÉRAL</t>
  </si>
  <si>
    <t>au niveau PROVINCIAL</t>
  </si>
  <si>
    <t xml:space="preserve">Revenus des petits cimetières </t>
  </si>
  <si>
    <r>
      <t>Curé</t>
    </r>
    <r>
      <rPr>
        <sz val="10"/>
        <rFont val="Arial"/>
        <family val="2"/>
      </rPr>
      <t xml:space="preserve"> </t>
    </r>
    <r>
      <rPr>
        <sz val="10"/>
        <rFont val="Arial"/>
        <family val="2"/>
      </rPr>
      <t xml:space="preserve">/ </t>
    </r>
    <r>
      <rPr>
        <b/>
        <sz val="10"/>
        <rFont val="Arial"/>
        <family val="2"/>
      </rPr>
      <t xml:space="preserve">Administrateur paroissial </t>
    </r>
    <r>
      <rPr>
        <sz val="10"/>
        <rFont val="Arial"/>
        <family val="2"/>
      </rPr>
      <t xml:space="preserve">/ </t>
    </r>
    <r>
      <rPr>
        <b/>
        <sz val="10"/>
        <rFont val="Arial"/>
        <family val="2"/>
      </rPr>
      <t>Modérateur</t>
    </r>
    <r>
      <rPr>
        <sz val="10"/>
        <rFont val="Arial"/>
        <family val="2"/>
      </rPr>
      <t xml:space="preserve"> / </t>
    </r>
    <r>
      <rPr>
        <b/>
        <sz val="10"/>
        <rFont val="Arial"/>
        <family val="2"/>
      </rPr>
      <t>Responsable</t>
    </r>
  </si>
  <si>
    <r>
      <t>MARGUILLIERS - MARGUILLIÈRES</t>
    </r>
    <r>
      <rPr>
        <sz val="10"/>
        <rFont val="Arial"/>
        <family val="2"/>
      </rPr>
      <t xml:space="preserve"> </t>
    </r>
    <r>
      <rPr>
        <sz val="10"/>
        <color indexed="12"/>
        <rFont val="Arial"/>
        <family val="2"/>
      </rPr>
      <t>(pour les trois prochaines années)</t>
    </r>
  </si>
  <si>
    <t>Nombre d'heures travaillées sur une base annuelle</t>
  </si>
  <si>
    <t xml:space="preserve">La fabrique de la paroisse de  </t>
  </si>
  <si>
    <t xml:space="preserve">La fabrique de la paroisse de </t>
  </si>
  <si>
    <r>
      <t xml:space="preserve">BILAN </t>
    </r>
    <r>
      <rPr>
        <sz val="10"/>
        <rFont val="Arial"/>
        <family val="2"/>
      </rPr>
      <t>au 31 décembre</t>
    </r>
  </si>
  <si>
    <t xml:space="preserve">                          Presbytère et autres immeubles</t>
  </si>
  <si>
    <r>
      <t>moins</t>
    </r>
    <r>
      <rPr>
        <sz val="9"/>
        <rFont val="Arial"/>
        <family val="2"/>
      </rPr>
      <t xml:space="preserve"> : Amortissement cumulé</t>
    </r>
  </si>
  <si>
    <t>Solde au 1er janvier</t>
  </si>
  <si>
    <r>
      <t xml:space="preserve">Excédent ou (Déficit) de l'exercice </t>
    </r>
    <r>
      <rPr>
        <sz val="8"/>
        <color indexed="12"/>
        <rFont val="Arial"/>
        <family val="2"/>
      </rPr>
      <t xml:space="preserve">(différence entre </t>
    </r>
    <r>
      <rPr>
        <b/>
        <sz val="8"/>
        <color indexed="12"/>
        <rFont val="Arial"/>
        <family val="2"/>
      </rPr>
      <t>A</t>
    </r>
    <r>
      <rPr>
        <sz val="8"/>
        <color indexed="12"/>
        <rFont val="Arial"/>
        <family val="2"/>
      </rPr>
      <t xml:space="preserve"> et </t>
    </r>
    <r>
      <rPr>
        <b/>
        <sz val="8"/>
        <color indexed="12"/>
        <rFont val="Arial"/>
        <family val="2"/>
      </rPr>
      <t>B</t>
    </r>
    <r>
      <rPr>
        <sz val="8"/>
        <color indexed="12"/>
        <rFont val="Arial"/>
        <family val="2"/>
      </rPr>
      <t>)</t>
    </r>
  </si>
  <si>
    <r>
      <t>Total de l'</t>
    </r>
    <r>
      <rPr>
        <b/>
        <u/>
        <sz val="10"/>
        <rFont val="Arial"/>
        <family val="2"/>
      </rPr>
      <t>Avoir Net</t>
    </r>
    <r>
      <rPr>
        <b/>
        <sz val="10"/>
        <rFont val="Arial"/>
        <family val="2"/>
      </rPr>
      <t xml:space="preserve">, </t>
    </r>
    <r>
      <rPr>
        <sz val="10"/>
        <rFont val="Arial"/>
        <family val="2"/>
      </rPr>
      <t>soit le solde au 31 décembre</t>
    </r>
  </si>
  <si>
    <r>
      <t xml:space="preserve">IMMOBILISATIONS </t>
    </r>
    <r>
      <rPr>
        <sz val="9"/>
        <rFont val="Arial"/>
        <family val="2"/>
      </rPr>
      <t>(au coût)</t>
    </r>
  </si>
  <si>
    <r>
      <t>du 1</t>
    </r>
    <r>
      <rPr>
        <vertAlign val="superscript"/>
        <sz val="9"/>
        <rFont val="Arial"/>
        <family val="2"/>
      </rPr>
      <t>er</t>
    </r>
    <r>
      <rPr>
        <sz val="9"/>
        <rFont val="Arial"/>
        <family val="2"/>
      </rPr>
      <t xml:space="preserve"> janvier au 31 décembre</t>
    </r>
  </si>
  <si>
    <t>ÉTAT des REVENUS</t>
  </si>
  <si>
    <t>ÉTAT des DÉPENSES</t>
  </si>
  <si>
    <r>
      <t xml:space="preserve">Salaires bruts </t>
    </r>
    <r>
      <rPr>
        <b/>
        <sz val="9"/>
        <rFont val="Arial"/>
        <family val="2"/>
      </rPr>
      <t>(joindre le détail)</t>
    </r>
  </si>
  <si>
    <r>
      <t xml:space="preserve">Avantages sociaux - part employeur </t>
    </r>
    <r>
      <rPr>
        <b/>
        <sz val="9"/>
        <rFont val="Arial"/>
        <family val="2"/>
      </rPr>
      <t>(joindre le détail)</t>
    </r>
  </si>
  <si>
    <t>La fabrique de la paroisse de</t>
  </si>
  <si>
    <r>
      <t>LISTE   DES   EMPRUNTS</t>
    </r>
    <r>
      <rPr>
        <b/>
        <sz val="11"/>
        <rFont val="Arial"/>
        <family val="2"/>
      </rPr>
      <t xml:space="preserve"> </t>
    </r>
  </si>
  <si>
    <r>
      <t xml:space="preserve">Fonction </t>
    </r>
    <r>
      <rPr>
        <sz val="9"/>
        <rFont val="Arial"/>
        <family val="2"/>
      </rPr>
      <t>ou</t>
    </r>
    <r>
      <rPr>
        <b/>
        <sz val="9"/>
        <rFont val="Arial"/>
        <family val="2"/>
      </rPr>
      <t xml:space="preserve"> description du travail</t>
    </r>
  </si>
  <si>
    <t>Curé / Administrateur paroissial / Modérateur / Responsable</t>
  </si>
  <si>
    <t>de</t>
  </si>
  <si>
    <t xml:space="preserve">ÉTATS  FINANCIERS </t>
  </si>
  <si>
    <t xml:space="preserve">pour l'année terminée le 31 décembre </t>
  </si>
  <si>
    <t>SIGNATURES</t>
  </si>
  <si>
    <t>BÉNÉVOLE</t>
  </si>
  <si>
    <t>EMPLOYÉ</t>
  </si>
  <si>
    <t>Cocher SVP</t>
  </si>
  <si>
    <t>Nombre d'adultes assistant aux messes dominicales (moyenne) :</t>
  </si>
  <si>
    <r>
      <t>Le but principal de l'organisme est d'administrer des biens pour l'</t>
    </r>
    <r>
      <rPr>
        <i/>
        <sz val="10"/>
        <rFont val="Arial"/>
        <family val="2"/>
      </rPr>
      <t>exercice de la religion catholique romaine</t>
    </r>
    <r>
      <rPr>
        <sz val="10"/>
        <rFont val="Arial"/>
        <family val="2"/>
      </rPr>
      <t>.</t>
    </r>
  </si>
  <si>
    <r>
      <t xml:space="preserve">L'organisme a comme activités principales le </t>
    </r>
    <r>
      <rPr>
        <i/>
        <sz val="10"/>
        <rFont val="Arial"/>
        <family val="2"/>
      </rPr>
      <t>Culte</t>
    </r>
    <r>
      <rPr>
        <sz val="10"/>
        <rFont val="Arial"/>
        <family val="2"/>
      </rPr>
      <t xml:space="preserve"> et la </t>
    </r>
    <r>
      <rPr>
        <i/>
        <sz val="10"/>
        <rFont val="Arial"/>
        <family val="2"/>
      </rPr>
      <t>Pastorale</t>
    </r>
    <r>
      <rPr>
        <sz val="10"/>
        <rFont val="Arial"/>
        <family val="2"/>
      </rPr>
      <t>.</t>
    </r>
  </si>
  <si>
    <t>COORDONNÉES</t>
  </si>
  <si>
    <t>TÉLÉCOPIEUR</t>
  </si>
  <si>
    <t>SITE WEB</t>
  </si>
  <si>
    <r>
      <t xml:space="preserve">Salaire brut annuel </t>
    </r>
    <r>
      <rPr>
        <sz val="8"/>
        <rFont val="Arial"/>
        <family val="2"/>
      </rPr>
      <t>(approx.)</t>
    </r>
  </si>
  <si>
    <t>SOLDE en CAISSE et BANQUE au 31 DÉCEMBRE</t>
  </si>
  <si>
    <r>
      <t>du 1</t>
    </r>
    <r>
      <rPr>
        <vertAlign val="superscript"/>
        <sz val="9"/>
        <rFont val="Arial"/>
        <family val="2"/>
      </rPr>
      <t>er</t>
    </r>
    <r>
      <rPr>
        <sz val="9"/>
        <rFont val="Arial"/>
        <family val="2"/>
      </rPr>
      <t xml:space="preserve"> janvier au 31 décembre</t>
    </r>
  </si>
  <si>
    <t>ÉTAT de vérification des VARIATIONS des ENTRÉES et SORTIES de FONDS</t>
  </si>
  <si>
    <t>Année précédente</t>
  </si>
  <si>
    <t>Année courante</t>
  </si>
  <si>
    <t>Variations</t>
  </si>
  <si>
    <t xml:space="preserve">Comptes à recevoir </t>
  </si>
  <si>
    <r>
      <t>SOLDE en CAISSE et BANQUE au 1</t>
    </r>
    <r>
      <rPr>
        <b/>
        <i/>
        <vertAlign val="superscript"/>
        <sz val="10"/>
        <color indexed="12"/>
        <rFont val="Arial"/>
        <family val="2"/>
      </rPr>
      <t>ER</t>
    </r>
    <r>
      <rPr>
        <b/>
        <i/>
        <sz val="10"/>
        <color indexed="12"/>
        <rFont val="Arial"/>
        <family val="2"/>
      </rPr>
      <t xml:space="preserve"> JANVIER</t>
    </r>
  </si>
  <si>
    <t>TOTAL des VARIATIONS des ENTRÉES de FONDS</t>
  </si>
  <si>
    <t>I)</t>
  </si>
  <si>
    <t>II)</t>
  </si>
  <si>
    <t>I) - II)</t>
  </si>
  <si>
    <t>Si vous le désirez, vous pouvez remplir cette section pour fins de vérification personnelle</t>
  </si>
  <si>
    <t>Année</t>
  </si>
  <si>
    <t>A)</t>
  </si>
  <si>
    <r>
      <t>Moins</t>
    </r>
    <r>
      <rPr>
        <sz val="10"/>
        <rFont val="Arial"/>
        <family val="2"/>
      </rPr>
      <t xml:space="preserve"> exemptions pour :</t>
    </r>
  </si>
  <si>
    <t>Divers</t>
  </si>
  <si>
    <t>(spécifier)</t>
  </si>
  <si>
    <t>a.</t>
  </si>
  <si>
    <t>B)</t>
  </si>
  <si>
    <t>FONDS  CIMETIÈRE</t>
  </si>
  <si>
    <t>b.</t>
  </si>
  <si>
    <t>CALCUL  DE  LA  CONTRIBUTION  DIOCÉSAINE</t>
  </si>
  <si>
    <t>x</t>
  </si>
  <si>
    <t>=</t>
  </si>
  <si>
    <r>
      <t>Moins</t>
    </r>
    <r>
      <rPr>
        <sz val="10"/>
        <rFont val="Arial"/>
        <family val="2"/>
      </rPr>
      <t xml:space="preserve"> montant payé par versements</t>
    </r>
  </si>
  <si>
    <t>Date :</t>
  </si>
  <si>
    <r>
      <t xml:space="preserve">Quêtes remboursées </t>
    </r>
    <r>
      <rPr>
        <sz val="8"/>
        <rFont val="Arial"/>
        <family val="2"/>
      </rPr>
      <t>(si incluses dans revenus)</t>
    </r>
  </si>
  <si>
    <r>
      <t>Moins</t>
    </r>
    <r>
      <rPr>
        <sz val="10"/>
        <rFont val="Arial"/>
        <family val="2"/>
      </rPr>
      <t xml:space="preserve"> les déboursés </t>
    </r>
    <r>
      <rPr>
        <sz val="8"/>
        <rFont val="Arial"/>
        <family val="2"/>
      </rPr>
      <t>(sans inclure le paiement de la contribution diocésaine)</t>
    </r>
  </si>
  <si>
    <r>
      <t xml:space="preserve">Montant </t>
    </r>
    <r>
      <rPr>
        <b/>
        <sz val="10"/>
        <rFont val="Arial"/>
        <family val="2"/>
      </rPr>
      <t>(</t>
    </r>
    <r>
      <rPr>
        <vertAlign val="superscript"/>
        <sz val="5"/>
        <rFont val="Arial"/>
        <family val="2"/>
      </rPr>
      <t xml:space="preserve"> </t>
    </r>
    <r>
      <rPr>
        <b/>
        <sz val="12"/>
        <color indexed="12"/>
        <rFont val="Arial"/>
        <family val="2"/>
      </rPr>
      <t>c</t>
    </r>
    <r>
      <rPr>
        <vertAlign val="superscript"/>
        <sz val="5"/>
        <rFont val="Arial"/>
        <family val="2"/>
      </rPr>
      <t xml:space="preserve"> </t>
    </r>
    <r>
      <rPr>
        <b/>
        <sz val="10"/>
        <rFont val="Arial"/>
        <family val="2"/>
      </rPr>
      <t>)</t>
    </r>
  </si>
  <si>
    <r>
      <t>Signature</t>
    </r>
    <r>
      <rPr>
        <b/>
        <sz val="10"/>
        <rFont val="Arial"/>
        <family val="2"/>
      </rPr>
      <t xml:space="preserve"> </t>
    </r>
    <r>
      <rPr>
        <sz val="10"/>
        <rFont val="Arial"/>
        <family val="2"/>
      </rPr>
      <t xml:space="preserve">du </t>
    </r>
    <r>
      <rPr>
        <b/>
        <sz val="10"/>
        <rFont val="Arial"/>
        <family val="2"/>
      </rPr>
      <t xml:space="preserve">CURÉ : </t>
    </r>
  </si>
  <si>
    <t>101-4</t>
  </si>
  <si>
    <t xml:space="preserve">TPS à recevoir </t>
  </si>
  <si>
    <t xml:space="preserve">TVQ à recevoir </t>
  </si>
  <si>
    <t>Obligations / Certificats de dépôts / Placements</t>
  </si>
  <si>
    <t>Immobilisations</t>
  </si>
  <si>
    <t>Emprunts du Fonds d'entraide - court terme</t>
  </si>
  <si>
    <t>Emprunts du Fonds d'entraide - long terme</t>
  </si>
  <si>
    <t>151-4</t>
  </si>
  <si>
    <t>171-189</t>
  </si>
  <si>
    <t>POSTE</t>
  </si>
  <si>
    <t>Emprunt d'une institution financière - court terme</t>
  </si>
  <si>
    <t xml:space="preserve">     VÉRIFICATION  (Le résultat doit être NUL, ie. égal à ZÉRO)</t>
  </si>
  <si>
    <t>Données  provenant  du  Rapport  Annuel</t>
  </si>
  <si>
    <r>
      <t>ò</t>
    </r>
    <r>
      <rPr>
        <sz val="7"/>
        <color indexed="10"/>
        <rFont val="Arial"/>
        <family val="2"/>
      </rPr>
      <t xml:space="preserve"> </t>
    </r>
    <r>
      <rPr>
        <b/>
        <sz val="6"/>
        <color indexed="10"/>
        <rFont val="Arial"/>
        <family val="2"/>
      </rPr>
      <t>Inscrire montant SVP</t>
    </r>
    <r>
      <rPr>
        <sz val="7"/>
        <color indexed="10"/>
        <rFont val="Arial"/>
        <family val="2"/>
      </rPr>
      <t xml:space="preserve"> </t>
    </r>
    <r>
      <rPr>
        <sz val="10"/>
        <color indexed="10"/>
        <rFont val="Wingdings"/>
        <charset val="2"/>
      </rPr>
      <t>ò</t>
    </r>
  </si>
  <si>
    <t>Autres (spécifier)</t>
  </si>
  <si>
    <t>RENSEIGNEMENTS  COMPTABLES</t>
  </si>
  <si>
    <t xml:space="preserve"> - Méthode comptable utilisée : </t>
  </si>
  <si>
    <t xml:space="preserve"> - Logiciel comptable utilisé :</t>
  </si>
  <si>
    <t xml:space="preserve"> - Comptabilité manuelle :</t>
  </si>
  <si>
    <r>
      <t xml:space="preserve">Président(e) d'assemblée </t>
    </r>
    <r>
      <rPr>
        <b/>
        <i/>
        <sz val="9"/>
        <rFont val="Arial"/>
        <family val="2"/>
      </rPr>
      <t>(si diffère du curé)</t>
    </r>
  </si>
  <si>
    <r>
      <t xml:space="preserve">Entretien (incluant réparations mineures et </t>
    </r>
    <r>
      <rPr>
        <b/>
        <sz val="9"/>
        <color indexed="10"/>
        <rFont val="Arial"/>
        <family val="2"/>
      </rPr>
      <t>frais de loyer)</t>
    </r>
  </si>
  <si>
    <r>
      <t xml:space="preserve">PERSONNEL </t>
    </r>
    <r>
      <rPr>
        <sz val="9"/>
        <color indexed="12"/>
        <rFont val="Arial"/>
        <family val="2"/>
      </rPr>
      <t xml:space="preserve">(employé(es) à temps plein, temps partiel ou ponctuel / occasionnel) </t>
    </r>
    <r>
      <rPr>
        <sz val="8"/>
        <color indexed="10"/>
        <rFont val="Arial"/>
        <family val="2"/>
      </rPr>
      <t>*Joindre une liste séparée si espace insuffisant*</t>
    </r>
  </si>
  <si>
    <t xml:space="preserve">                                                     </t>
  </si>
  <si>
    <t xml:space="preserve">    (si OUI, veuillez Cocher SVP)</t>
  </si>
  <si>
    <t>Nom &amp;                             Courriel (@)</t>
  </si>
  <si>
    <t>@</t>
  </si>
  <si>
    <t>Code postal</t>
  </si>
  <si>
    <t xml:space="preserve">      Nom</t>
  </si>
  <si>
    <t xml:space="preserve">    ou du "Diocesan Priesthood Guild of Montréal"</t>
  </si>
  <si>
    <r>
      <t xml:space="preserve">Fabrique </t>
    </r>
    <r>
      <rPr>
        <sz val="10"/>
        <rFont val="Arial"/>
        <family val="2"/>
      </rPr>
      <t>ou</t>
    </r>
    <r>
      <rPr>
        <sz val="11"/>
        <rFont val="Arial"/>
        <family val="2"/>
      </rPr>
      <t xml:space="preserve"> Mission :</t>
    </r>
  </si>
  <si>
    <t>Signature du CURÉ :</t>
  </si>
  <si>
    <t>P.S. :</t>
  </si>
  <si>
    <r>
      <t>CÉLÉBRER</t>
    </r>
    <r>
      <rPr>
        <sz val="11"/>
        <rFont val="Arial"/>
        <family val="2"/>
      </rPr>
      <t>" sont insuffisantes, expliquez pourquoi ?</t>
    </r>
  </si>
  <si>
    <r>
      <t>, les sommes d'argent nécessaires pour acquitter les "</t>
    </r>
    <r>
      <rPr>
        <u/>
        <sz val="10"/>
        <rFont val="Arial"/>
        <family val="2"/>
      </rPr>
      <t>MESSES À</t>
    </r>
  </si>
  <si>
    <r>
      <t>Si</t>
    </r>
    <r>
      <rPr>
        <sz val="11"/>
        <rFont val="Arial"/>
        <family val="2"/>
      </rPr>
      <t>, au 31 décembre</t>
    </r>
  </si>
  <si>
    <t>C)</t>
  </si>
  <si>
    <r>
      <t xml:space="preserve">, le solde des </t>
    </r>
    <r>
      <rPr>
        <u/>
        <sz val="11"/>
        <rFont val="Arial"/>
        <family val="2"/>
      </rPr>
      <t>pré-arrangements funéraires</t>
    </r>
    <r>
      <rPr>
        <sz val="11"/>
        <rFont val="Arial"/>
        <family val="2"/>
      </rPr>
      <t xml:space="preserve"> s'élevait à :</t>
    </r>
  </si>
  <si>
    <t xml:space="preserve">Au 31 décembre </t>
  </si>
  <si>
    <t>Nombre de messes :</t>
  </si>
  <si>
    <r>
      <t>, combien y a-t-il de "</t>
    </r>
    <r>
      <rPr>
        <u/>
        <sz val="10"/>
        <rFont val="Arial"/>
        <family val="2"/>
      </rPr>
      <t>MESSES À CÉLÉBRER</t>
    </r>
    <r>
      <rPr>
        <sz val="11"/>
        <rFont val="Arial"/>
        <family val="2"/>
      </rPr>
      <t>" ?</t>
    </r>
  </si>
  <si>
    <t xml:space="preserve">Selon votre inventaire au 31 décembre </t>
  </si>
  <si>
    <t xml:space="preserve">     indiquez le nombre :</t>
  </si>
  <si>
    <t>Plus d'une fois par année</t>
  </si>
  <si>
    <t>b)</t>
  </si>
  <si>
    <t>Une fois par année</t>
  </si>
  <si>
    <t>a)</t>
  </si>
  <si>
    <t>(veuillez cocher)</t>
  </si>
  <si>
    <r>
      <t xml:space="preserve">À quelle fréquence, prenez-vous un inventaire des </t>
    </r>
    <r>
      <rPr>
        <u/>
        <sz val="11"/>
        <rFont val="Arial"/>
        <family val="2"/>
      </rPr>
      <t>messes annoncées</t>
    </r>
    <r>
      <rPr>
        <sz val="11"/>
        <rFont val="Arial"/>
        <family val="2"/>
      </rPr>
      <t xml:space="preserve"> </t>
    </r>
    <r>
      <rPr>
        <sz val="10"/>
        <rFont val="Arial"/>
        <family val="2"/>
      </rPr>
      <t>(i.e. des messes inscrites au registre de la paroisse) ?</t>
    </r>
    <r>
      <rPr>
        <sz val="11"/>
        <rFont val="Arial"/>
        <family val="2"/>
      </rPr>
      <t xml:space="preserve"> :</t>
    </r>
  </si>
  <si>
    <t>(Si ce n'est pas le cas, il en faudrait un.)</t>
  </si>
  <si>
    <t>NON</t>
  </si>
  <si>
    <t>OUI</t>
  </si>
  <si>
    <r>
      <t xml:space="preserve">Dans le cas de l'utilisation du compte courant de la Fabrique, y a-t-il au bilan de la Fabrique, un </t>
    </r>
    <r>
      <rPr>
        <u/>
        <sz val="11"/>
        <rFont val="Arial"/>
        <family val="2"/>
      </rPr>
      <t>poste au passif</t>
    </r>
    <r>
      <rPr>
        <sz val="11"/>
        <rFont val="Arial"/>
        <family val="2"/>
      </rPr>
      <t xml:space="preserve"> indiquant le montant des "</t>
    </r>
    <r>
      <rPr>
        <u/>
        <sz val="10"/>
        <rFont val="Arial"/>
        <family val="2"/>
      </rPr>
      <t>MESSES À CÉLÉBRER</t>
    </r>
    <r>
      <rPr>
        <sz val="10"/>
        <rFont val="Arial"/>
        <family val="2"/>
      </rPr>
      <t>"</t>
    </r>
    <r>
      <rPr>
        <sz val="11"/>
        <rFont val="Arial"/>
        <family val="2"/>
      </rPr>
      <t xml:space="preserve"> ?</t>
    </r>
  </si>
  <si>
    <t>SOLDE  TOTAL :</t>
  </si>
  <si>
    <r>
      <t>plus</t>
    </r>
    <r>
      <rPr>
        <sz val="11"/>
        <rFont val="Arial"/>
        <family val="2"/>
      </rPr>
      <t xml:space="preserve"> le montant des </t>
    </r>
    <r>
      <rPr>
        <u/>
        <sz val="11"/>
        <rFont val="Arial"/>
        <family val="2"/>
      </rPr>
      <t>placements</t>
    </r>
    <r>
      <rPr>
        <sz val="11"/>
        <rFont val="Arial"/>
        <family val="2"/>
      </rPr>
      <t xml:space="preserve"> </t>
    </r>
    <r>
      <rPr>
        <sz val="10"/>
        <rFont val="Arial"/>
        <family val="2"/>
      </rPr>
      <t>(certificat de dépôt ou autre)</t>
    </r>
    <r>
      <rPr>
        <sz val="11"/>
        <rFont val="Arial"/>
        <family val="2"/>
      </rPr>
      <t xml:space="preserve"> s'il y a lieu :</t>
    </r>
  </si>
  <si>
    <r>
      <t xml:space="preserve">, au </t>
    </r>
    <r>
      <rPr>
        <u/>
        <sz val="11"/>
        <rFont val="Arial"/>
        <family val="2"/>
      </rPr>
      <t>compte de banque spécial</t>
    </r>
    <r>
      <rPr>
        <sz val="11"/>
        <rFont val="Arial"/>
        <family val="2"/>
      </rPr>
      <t xml:space="preserve">, le </t>
    </r>
    <r>
      <rPr>
        <sz val="11"/>
        <rFont val="Arial"/>
        <family val="2"/>
      </rPr>
      <t>solde</t>
    </r>
    <r>
      <rPr>
        <sz val="11"/>
        <rFont val="Arial"/>
        <family val="2"/>
      </rPr>
      <t xml:space="preserve"> s'élevait à :</t>
    </r>
  </si>
  <si>
    <t>le nom exact identifiant ce compte :</t>
  </si>
  <si>
    <t>le numéro :</t>
  </si>
  <si>
    <r>
      <t xml:space="preserve">Dans le cas d'un compte spécial </t>
    </r>
    <r>
      <rPr>
        <sz val="10"/>
        <rFont val="Arial"/>
        <family val="2"/>
      </rPr>
      <t>(i.e. un autre compte que le compte courant de la Fabrique)</t>
    </r>
    <r>
      <rPr>
        <sz val="11"/>
        <rFont val="Arial"/>
        <family val="2"/>
      </rPr>
      <t>, veuillez inscrire</t>
    </r>
  </si>
  <si>
    <t>Dans le compte courant de la Fabrique</t>
  </si>
  <si>
    <t>Dans un compte spécial</t>
  </si>
  <si>
    <r>
      <t>Les sommes d'argent perçues pour les "</t>
    </r>
    <r>
      <rPr>
        <u/>
        <sz val="10"/>
        <rFont val="Arial"/>
        <family val="2"/>
      </rPr>
      <t>MESSES À CÉLÉBRER</t>
    </r>
    <r>
      <rPr>
        <sz val="10"/>
        <rFont val="Arial"/>
        <family val="2"/>
      </rPr>
      <t>"</t>
    </r>
    <r>
      <rPr>
        <sz val="11"/>
        <rFont val="Arial"/>
        <family val="2"/>
      </rPr>
      <t xml:space="preserve"> sont déposées :</t>
    </r>
  </si>
  <si>
    <t>Année :</t>
  </si>
  <si>
    <t>La Fabrique de la paroisse de :</t>
  </si>
  <si>
    <t>RAPPORT des MESSES À CÉLÉBRER</t>
  </si>
  <si>
    <t xml:space="preserve">… en totalité </t>
  </si>
  <si>
    <t>… en parallèle</t>
  </si>
  <si>
    <t>… d'exercice</t>
  </si>
  <si>
    <t>… de caisse</t>
  </si>
  <si>
    <t>Réparations majeures (10 000 $ et plus)</t>
  </si>
  <si>
    <t xml:space="preserve">Réparations majeures (10 000 $ et plus) </t>
  </si>
  <si>
    <t>Bâtiment : Presbytère et autres</t>
  </si>
  <si>
    <t>Ammeublement :  Presbytère  et autres immeubles</t>
  </si>
  <si>
    <t>moins : Amortissement cumulé</t>
  </si>
  <si>
    <t>Emprunt d'une institution financière (incluant mar</t>
  </si>
  <si>
    <t>Autres emprunts CT (spécifier)</t>
  </si>
  <si>
    <t>Autres emprunts LT</t>
  </si>
  <si>
    <t>Balance 1er janvier</t>
  </si>
  <si>
    <t>Quêtes commandées par le diocèse pour d'autres org</t>
  </si>
  <si>
    <t>Contributions Éducation à la foi des 0-12 ans</t>
  </si>
  <si>
    <t>Contributions Pastorale jeunesse</t>
  </si>
  <si>
    <t>Contributions Éducation à la foi des adultes</t>
  </si>
  <si>
    <t>Contributions Pastorale de la santé</t>
  </si>
  <si>
    <t>Contributions Pastorale sociale</t>
  </si>
  <si>
    <t>Autres revenus de nature religieuse (Prions...)</t>
  </si>
  <si>
    <t>Locations à court terme (salles ...)</t>
  </si>
  <si>
    <t>Locations à long terme (presbytère, église...)</t>
  </si>
  <si>
    <t>Pension et logement de résidents et/ou clergé</t>
  </si>
  <si>
    <t>Autres (revenus)</t>
  </si>
  <si>
    <t>Cimetière (contribution au Fonds Général)</t>
  </si>
  <si>
    <t>Revenus des petits cimetières</t>
  </si>
  <si>
    <t>Subventions gouvernementales reliées aux salaires</t>
  </si>
  <si>
    <t>Contribution du diocèse pour les R.S.E. / agp</t>
  </si>
  <si>
    <t>Subv salaires Oeuvre Voc. Diocesan Priesthood Mont</t>
  </si>
  <si>
    <t>Remboursement de salaire (joindre le détail)</t>
  </si>
  <si>
    <t>Remb de salaire par le cimetière (joindre details)</t>
  </si>
  <si>
    <t>Divers (annexer une liste)</t>
  </si>
  <si>
    <t>Salaires bruts (joindre le détail)</t>
  </si>
  <si>
    <t>Remboursement salaires au diocèse ou paroisses</t>
  </si>
  <si>
    <t>Avantages sociaux - part employeur (détail)</t>
  </si>
  <si>
    <t>Ministère occasionnel (conférencier, prédicateur)</t>
  </si>
  <si>
    <t>Frais pour le culte</t>
  </si>
  <si>
    <t>Frais reliés Éducation à la foi des 0-12 ans</t>
  </si>
  <si>
    <t>Frais reliés aux activités en pastorale jeunnesse</t>
  </si>
  <si>
    <t>Frais reliés Éducation à la foi des adultes</t>
  </si>
  <si>
    <t>Frais reliés Pastorale de la santé</t>
  </si>
  <si>
    <t>Frais reliés Pastorale sociale</t>
  </si>
  <si>
    <t>Entretien (inclue réparations mineures et loyer)</t>
  </si>
  <si>
    <t>Rep majeures (+10,000) en partie financées gouv</t>
  </si>
  <si>
    <t>Rep majeures (+10,000) financées par paroisse</t>
  </si>
  <si>
    <t>Annexe, entretien, incluant réparations mineures</t>
  </si>
  <si>
    <t>Annexes électricité</t>
  </si>
  <si>
    <t>Annexes chauffage</t>
  </si>
  <si>
    <t>Annexes réparations majeures</t>
  </si>
  <si>
    <t>Annexes, assurances feu, vol et responsabilité</t>
  </si>
  <si>
    <t>Annexes taxes</t>
  </si>
  <si>
    <t>Dépenses intérêtes payés</t>
  </si>
  <si>
    <t>Dépenses frais bancaires</t>
  </si>
  <si>
    <t>Contribution au diocèse et aux oeuvres diocésaines</t>
  </si>
  <si>
    <t>Quêtes commandées par le diocèse pour d'autres</t>
  </si>
  <si>
    <t>Dépenses autres remboursements</t>
  </si>
  <si>
    <t>Dépenses cimetière</t>
  </si>
  <si>
    <t>Dépenses divers</t>
  </si>
  <si>
    <t>Somme actifs</t>
  </si>
  <si>
    <t>Somme passifs</t>
  </si>
  <si>
    <t>Sommes revenus</t>
  </si>
  <si>
    <t>Sommes dépenses</t>
  </si>
  <si>
    <t>Subventions/dons/contributions reçues du diocèse</t>
  </si>
  <si>
    <r>
      <t xml:space="preserve">Dons dédiés approuvés </t>
    </r>
    <r>
      <rPr>
        <u/>
        <sz val="10"/>
        <rFont val="Arial"/>
        <family val="2"/>
      </rPr>
      <t>au préalable</t>
    </r>
    <r>
      <rPr>
        <sz val="10"/>
        <rFont val="Arial"/>
        <family val="2"/>
      </rPr>
      <t xml:space="preserve"> par l'Archevêque</t>
    </r>
  </si>
  <si>
    <r>
      <t>Moins</t>
    </r>
    <r>
      <rPr>
        <sz val="10"/>
        <rFont val="Arial"/>
        <family val="2"/>
      </rPr>
      <t xml:space="preserve"> déductions pour :</t>
    </r>
  </si>
  <si>
    <t>Total des exemptions et déductions</t>
  </si>
  <si>
    <t>Gain sur disposition d'actifs</t>
  </si>
  <si>
    <t>Dons</t>
  </si>
  <si>
    <t>Dons dédiés</t>
  </si>
  <si>
    <t>Avoirs - Dons dédiés</t>
  </si>
  <si>
    <t>DÉPENSES RELIÉES AUX ACTIVITÉS</t>
  </si>
  <si>
    <t>VENTE D'IMMOBILISATIONS</t>
  </si>
  <si>
    <t>Dépenses reliées aux activités</t>
  </si>
  <si>
    <r>
      <t xml:space="preserve">Réparations majeures approuvées </t>
    </r>
    <r>
      <rPr>
        <u/>
        <sz val="10"/>
        <rFont val="Arial"/>
        <family val="2"/>
      </rPr>
      <t>au préalable</t>
    </r>
  </si>
  <si>
    <t>Montant cotisable sur les REVENUS BRUTS</t>
  </si>
  <si>
    <r>
      <t xml:space="preserve">Revenus bruts </t>
    </r>
    <r>
      <rPr>
        <sz val="8"/>
        <rFont val="Arial"/>
        <family val="2"/>
      </rPr>
      <t>(si non inclus dans les Revenus Bruts)</t>
    </r>
  </si>
  <si>
    <t>Montant cotisable sur les revenus du FONDS CIMETIÈRE</t>
  </si>
  <si>
    <t>d.</t>
  </si>
  <si>
    <r>
      <t xml:space="preserve">TOTAL  DES  REVENUS  COTISABLES </t>
    </r>
    <r>
      <rPr>
        <sz val="10"/>
        <rFont val="Arial"/>
        <family val="2"/>
      </rPr>
      <t xml:space="preserve"> </t>
    </r>
    <r>
      <rPr>
        <b/>
        <sz val="10"/>
        <rFont val="Arial"/>
        <family val="2"/>
      </rPr>
      <t>(</t>
    </r>
    <r>
      <rPr>
        <sz val="5"/>
        <rFont val="Arial"/>
        <family val="2"/>
      </rPr>
      <t xml:space="preserve"> </t>
    </r>
    <r>
      <rPr>
        <b/>
        <sz val="11"/>
        <color indexed="12"/>
        <rFont val="Arial"/>
        <family val="2"/>
      </rPr>
      <t>a + b</t>
    </r>
    <r>
      <rPr>
        <b/>
        <sz val="10"/>
        <rFont val="Arial"/>
        <family val="2"/>
      </rPr>
      <t>)</t>
    </r>
  </si>
  <si>
    <t>c.</t>
  </si>
  <si>
    <t>Total des revenus cotisables au taux préétabli</t>
  </si>
  <si>
    <r>
      <t xml:space="preserve">Montant </t>
    </r>
    <r>
      <rPr>
        <b/>
        <sz val="10"/>
        <rFont val="Arial"/>
        <family val="2"/>
      </rPr>
      <t>(</t>
    </r>
    <r>
      <rPr>
        <vertAlign val="superscript"/>
        <sz val="5"/>
        <rFont val="Arial"/>
        <family val="2"/>
      </rPr>
      <t xml:space="preserve"> </t>
    </r>
    <r>
      <rPr>
        <b/>
        <sz val="12"/>
        <color indexed="12"/>
        <rFont val="Arial"/>
        <family val="2"/>
      </rPr>
      <t>d</t>
    </r>
    <r>
      <rPr>
        <b/>
        <sz val="10"/>
        <rFont val="Arial"/>
        <family val="2"/>
      </rPr>
      <t>)</t>
    </r>
  </si>
  <si>
    <t>Total des revenus sur vente d'immobilisations</t>
  </si>
  <si>
    <t>A</t>
  </si>
  <si>
    <t>Montant des dons dédiés reçus au cours de l'année</t>
  </si>
  <si>
    <t>Provenant de l'Archevêché</t>
  </si>
  <si>
    <t>Provenant du gouvernement</t>
  </si>
  <si>
    <t>Provenant d'organismes et entreprises</t>
  </si>
  <si>
    <t>Provenant de particuliers</t>
  </si>
  <si>
    <t>Provenant de sources diverses</t>
  </si>
  <si>
    <t>B</t>
  </si>
  <si>
    <t>Portion des dons dédiés comptabilisés en revenus au cours de l'année</t>
  </si>
  <si>
    <t>C</t>
  </si>
  <si>
    <t>Dépenses financées par les dons dédiés (incluses dans les dépenses de l'année)</t>
  </si>
  <si>
    <t>Bâtiments (Entretiens et réparations)</t>
  </si>
  <si>
    <t>Autres dépenses (préciser ci-dessous)</t>
  </si>
  <si>
    <t>D</t>
  </si>
  <si>
    <t xml:space="preserve">Vérification (C=D, donc doit être zéro) </t>
  </si>
  <si>
    <t>Bâtiments</t>
  </si>
  <si>
    <t>Ameublements</t>
  </si>
  <si>
    <t>Investissements</t>
  </si>
  <si>
    <t>E</t>
  </si>
  <si>
    <t>Ce montant est inclus l'avoir net, en diminution des dons dédiés et ne doit pas être inclu dans les dépenses de l'année</t>
  </si>
  <si>
    <t>SOLDE FINAL (Compte des dons dédiés à la fin de l'année en cours) A+B+D+E</t>
  </si>
  <si>
    <t>(Ce solde correspond au solde incrit dans le bilan à la rubrique "Avoirs-Dons dédiés", pour l'année)</t>
  </si>
  <si>
    <t xml:space="preserve">Dons </t>
  </si>
  <si>
    <t>Bingo (revenus)</t>
  </si>
  <si>
    <t>Restaurant (revenus)</t>
  </si>
  <si>
    <t>Bazar (revenus)</t>
  </si>
  <si>
    <t>Bingo (dépenses)</t>
  </si>
  <si>
    <t>Restaurant (dépenses)</t>
  </si>
  <si>
    <t>Bazar (dépenses)</t>
  </si>
  <si>
    <t>Autres (dépenses)</t>
  </si>
  <si>
    <t>(Dont les dépenses correspondantes sont détaillées ci-dessous)</t>
  </si>
  <si>
    <t>(Inclus à la ligne 3 de la section exemption du calcul de la contribution dicésaine)</t>
  </si>
  <si>
    <t>Dépenses dons dédiés</t>
  </si>
  <si>
    <t>Immobilisations - Dons dédiés</t>
  </si>
  <si>
    <r>
      <t xml:space="preserve">Revenus de location </t>
    </r>
    <r>
      <rPr>
        <sz val="9"/>
        <rFont val="Arial"/>
        <family val="2"/>
      </rPr>
      <t>(25%)</t>
    </r>
  </si>
  <si>
    <r>
      <t xml:space="preserve">REVENUS D'ACTIVITÉS </t>
    </r>
    <r>
      <rPr>
        <b/>
        <sz val="8"/>
        <color indexed="12"/>
        <rFont val="Arial"/>
        <family val="2"/>
      </rPr>
      <t>(Bruts - avant déduction des dépenses</t>
    </r>
    <r>
      <rPr>
        <b/>
        <sz val="8"/>
        <rFont val="Arial"/>
        <family val="2"/>
      </rPr>
      <t>)</t>
    </r>
  </si>
  <si>
    <t>Subventions et dons reçus du Diocèse</t>
  </si>
  <si>
    <t>SOLDE INITIAL (Total du compte des dons dédiés années précédentes)</t>
  </si>
  <si>
    <t>Dépenses financées par les dons dédiés (incluses dans les immobilisations)</t>
  </si>
  <si>
    <t>Outillages et équipements</t>
  </si>
  <si>
    <t>Autres immobilisations (préciser ci-dessous)</t>
  </si>
  <si>
    <r>
      <rPr>
        <b/>
        <i/>
        <sz val="10"/>
        <color indexed="12"/>
        <rFont val="Arial"/>
        <family val="2"/>
      </rPr>
      <t>Définition:</t>
    </r>
    <r>
      <rPr>
        <i/>
        <sz val="10"/>
        <color indexed="12"/>
        <rFont val="Arial"/>
        <family val="2"/>
      </rPr>
      <t xml:space="preserve"> Les dons dédiés sont les sommes reçues d'organismes ou de particuliers pour la réalisation de projets spécifiques déterminés d'avance ou pour la couverture des dépenses précises définies par le donateur. Ces dons ne peuvent en aucun cas faire l'objet d'une utilisation différente de celle prescrite. </t>
    </r>
  </si>
  <si>
    <t>Caisse et banque - Dons dédiés</t>
  </si>
  <si>
    <r>
      <t xml:space="preserve">Caisse et banque - Dons dédiés </t>
    </r>
    <r>
      <rPr>
        <b/>
        <sz val="9"/>
        <color indexed="12"/>
        <rFont val="Arial"/>
        <family val="2"/>
      </rPr>
      <t>(selon fiche de suivi dons dédiés)</t>
    </r>
  </si>
  <si>
    <r>
      <t xml:space="preserve">Immobilisations - Dons dédiés </t>
    </r>
    <r>
      <rPr>
        <b/>
        <sz val="9"/>
        <color indexed="12"/>
        <rFont val="Arial"/>
        <family val="2"/>
      </rPr>
      <t>(selon fiche de suivi dons dédiés)</t>
    </r>
  </si>
  <si>
    <r>
      <t xml:space="preserve">Avoirs - Dons dédiés </t>
    </r>
    <r>
      <rPr>
        <b/>
        <sz val="9"/>
        <color indexed="12"/>
        <rFont val="Arial"/>
        <family val="2"/>
      </rPr>
      <t>(selon fiche de suivi dons dédiés)</t>
    </r>
  </si>
  <si>
    <r>
      <t xml:space="preserve">Dépenses dons dédiés </t>
    </r>
    <r>
      <rPr>
        <b/>
        <sz val="8"/>
        <color indexed="12"/>
        <rFont val="Arial"/>
        <family val="2"/>
      </rPr>
      <t>(selon fiche de suivi dons dédiés)</t>
    </r>
  </si>
  <si>
    <r>
      <t xml:space="preserve">Divers </t>
    </r>
    <r>
      <rPr>
        <b/>
        <sz val="8"/>
        <color indexed="12"/>
        <rFont val="Arial"/>
        <family val="2"/>
      </rPr>
      <t>(ex: remboursement TPS/TVQ, ristourne assurance)</t>
    </r>
    <r>
      <rPr>
        <b/>
        <i/>
        <sz val="8"/>
        <color indexed="12"/>
        <rFont val="Arial"/>
        <family val="2"/>
      </rPr>
      <t xml:space="preserve">                                                          </t>
    </r>
  </si>
  <si>
    <r>
      <t xml:space="preserve">(Inclus </t>
    </r>
    <r>
      <rPr>
        <b/>
        <i/>
        <sz val="8"/>
        <color indexed="12"/>
        <rFont val="Arial"/>
        <family val="2"/>
      </rPr>
      <t>tous</t>
    </r>
    <r>
      <rPr>
        <i/>
        <sz val="8"/>
        <color indexed="12"/>
        <rFont val="Arial"/>
        <family val="2"/>
      </rPr>
      <t xml:space="preserve"> les fonds. Exclusions: 25% revenus locatifs, réparations majeures approuvées, dépenses directes pour activités spécifiques.)</t>
    </r>
  </si>
  <si>
    <r>
      <t xml:space="preserve">Total des REVENUS BRUTS </t>
    </r>
    <r>
      <rPr>
        <sz val="8"/>
        <rFont val="Arial"/>
        <family val="2"/>
      </rPr>
      <t xml:space="preserve">(cf. État des revenus - </t>
    </r>
    <r>
      <rPr>
        <b/>
        <sz val="8"/>
        <rFont val="Arial"/>
        <family val="2"/>
      </rPr>
      <t>A.</t>
    </r>
    <r>
      <rPr>
        <sz val="8"/>
        <rFont val="Arial"/>
        <family val="2"/>
      </rPr>
      <t xml:space="preserve"> Total des revenus)</t>
    </r>
    <r>
      <rPr>
        <sz val="8"/>
        <color indexed="12"/>
        <rFont val="Arial"/>
        <family val="2"/>
      </rPr>
      <t xml:space="preserve"> </t>
    </r>
    <r>
      <rPr>
        <sz val="10"/>
        <color indexed="12"/>
        <rFont val="Arial"/>
        <family val="2"/>
      </rPr>
      <t>(selon T3010)</t>
    </r>
  </si>
  <si>
    <r>
      <t xml:space="preserve">FICHE DE SUIVI DE DONS DÉDIÉS </t>
    </r>
    <r>
      <rPr>
        <b/>
        <i/>
        <sz val="12"/>
        <color indexed="12"/>
        <rFont val="Arial"/>
        <family val="2"/>
      </rPr>
      <t>(voir définition au bas)</t>
    </r>
  </si>
  <si>
    <t>Autres comptes à payer</t>
  </si>
  <si>
    <t>Contribution diocésaine à payer</t>
  </si>
  <si>
    <t>Crédit de contribution diocésaine</t>
  </si>
  <si>
    <r>
      <rPr>
        <b/>
        <u/>
        <sz val="10"/>
        <rFont val="Arial"/>
        <family val="2"/>
      </rPr>
      <t>Moins</t>
    </r>
    <r>
      <rPr>
        <sz val="10"/>
        <rFont val="Arial"/>
        <family val="2"/>
      </rPr>
      <t xml:space="preserve"> crédits précédents accumulés </t>
    </r>
  </si>
  <si>
    <r>
      <rPr>
        <b/>
        <u/>
        <sz val="10"/>
        <rFont val="Arial"/>
        <family val="2"/>
      </rPr>
      <t>Plus</t>
    </r>
    <r>
      <rPr>
        <sz val="10"/>
        <rFont val="Arial"/>
        <family val="2"/>
      </rPr>
      <t xml:space="preserve"> soldes impayés précédents accumulés</t>
    </r>
  </si>
  <si>
    <t>Crédit de la contribution diocésaine</t>
  </si>
  <si>
    <t>Frais payés d'avance</t>
  </si>
  <si>
    <t>SOLDE au 31 décembre</t>
  </si>
  <si>
    <t>(à reporter dans la case appropriée)</t>
  </si>
  <si>
    <t>CRÉDIT au 31 décembre</t>
  </si>
  <si>
    <t>Solde à payer au 1er janvier</t>
  </si>
  <si>
    <r>
      <rPr>
        <b/>
        <u/>
        <sz val="10"/>
        <rFont val="Arial"/>
        <family val="2"/>
      </rPr>
      <t>moins</t>
    </r>
    <r>
      <rPr>
        <sz val="10"/>
        <rFont val="Arial"/>
        <family val="2"/>
      </rPr>
      <t xml:space="preserve"> versements en</t>
    </r>
  </si>
  <si>
    <t>CRÉDIT pour</t>
  </si>
  <si>
    <t>SOLDE IMPAYÉ pour</t>
  </si>
  <si>
    <t>Compte d'urgence pour les entreprises canadiennes</t>
  </si>
  <si>
    <t>Compte d'urgence pour les entreprises canadiennes (CUEC)</t>
  </si>
  <si>
    <t xml:space="preserve"> "Infrastructures" et au "Conseil du patrimoine religieux du Québec"</t>
  </si>
  <si>
    <r>
      <t xml:space="preserve">Subventions gouvernementales reliées aux salaires </t>
    </r>
    <r>
      <rPr>
        <b/>
        <sz val="8"/>
        <color indexed="12"/>
        <rFont val="Arial"/>
        <family val="2"/>
      </rPr>
      <t>(exclus la SSUC)</t>
    </r>
  </si>
  <si>
    <r>
      <t>Autres</t>
    </r>
    <r>
      <rPr>
        <sz val="8"/>
        <rFont val="Arial"/>
        <family val="2"/>
      </rPr>
      <t xml:space="preserve"> </t>
    </r>
    <r>
      <rPr>
        <b/>
        <sz val="8"/>
        <color indexed="12"/>
        <rFont val="Arial"/>
        <family val="2"/>
      </rPr>
      <t>(ex: friperies)</t>
    </r>
  </si>
  <si>
    <t>Subvention salariale d'urgence du Canada (SSUC)</t>
  </si>
  <si>
    <r>
      <t>Cimetière (contribution au Fonds Général)</t>
    </r>
    <r>
      <rPr>
        <sz val="10"/>
        <color indexed="12"/>
        <rFont val="Arial"/>
        <family val="2"/>
      </rPr>
      <t xml:space="preserve"> </t>
    </r>
    <r>
      <rPr>
        <b/>
        <sz val="8"/>
        <color indexed="12"/>
        <rFont val="Arial"/>
        <family val="2"/>
      </rPr>
      <t>(fournir les états financiers)</t>
    </r>
  </si>
  <si>
    <r>
      <t xml:space="preserve">Dons dédiés </t>
    </r>
    <r>
      <rPr>
        <b/>
        <sz val="8"/>
        <color indexed="12"/>
        <rFont val="Arial"/>
        <family val="2"/>
      </rPr>
      <t>(selon fiche de suivi dons dédiés)</t>
    </r>
  </si>
  <si>
    <r>
      <t>Remboursement de salaire</t>
    </r>
    <r>
      <rPr>
        <sz val="10"/>
        <color indexed="12"/>
        <rFont val="Arial"/>
        <family val="2"/>
      </rPr>
      <t xml:space="preserve"> </t>
    </r>
    <r>
      <rPr>
        <b/>
        <sz val="8"/>
        <color indexed="12"/>
        <rFont val="Arial"/>
        <family val="2"/>
      </rPr>
      <t>(joindre le détail)</t>
    </r>
  </si>
  <si>
    <r>
      <rPr>
        <b/>
        <sz val="9"/>
        <rFont val="Arial"/>
        <family val="2"/>
      </rPr>
      <t>Dépenses reliées à la COVID-19</t>
    </r>
    <r>
      <rPr>
        <sz val="9"/>
        <rFont val="Arial"/>
        <family val="2"/>
      </rPr>
      <t xml:space="preserve"> </t>
    </r>
    <r>
      <rPr>
        <b/>
        <sz val="8"/>
        <color indexed="12"/>
        <rFont val="Arial"/>
        <family val="2"/>
      </rPr>
      <t>(produits sanitaires, signalisation, etc.)</t>
    </r>
  </si>
  <si>
    <r>
      <t>Subvention salariale d'urgence du Canada (SSUC)</t>
    </r>
    <r>
      <rPr>
        <b/>
        <sz val="9"/>
        <color indexed="10"/>
        <rFont val="Arial"/>
        <family val="2"/>
      </rPr>
      <t xml:space="preserve"> </t>
    </r>
    <r>
      <rPr>
        <b/>
        <sz val="8"/>
        <color indexed="10"/>
        <rFont val="Arial"/>
        <family val="2"/>
      </rPr>
      <t>(négatif)</t>
    </r>
  </si>
  <si>
    <r>
      <t xml:space="preserve">Autres </t>
    </r>
    <r>
      <rPr>
        <b/>
        <sz val="8"/>
        <color indexed="12"/>
        <rFont val="Arial"/>
        <family val="2"/>
      </rPr>
      <t>(ex: friperies)</t>
    </r>
  </si>
  <si>
    <t>Subv gouv: Conseil du patrimoine religieux du QC</t>
  </si>
  <si>
    <t>Dépenses reliées à la COVID-19</t>
  </si>
  <si>
    <t>* * *  À  L'USAGE DU DSAF  * * *</t>
  </si>
  <si>
    <r>
      <t xml:space="preserve">Veuillez retourner ce formulaire dûment rempli au </t>
    </r>
    <r>
      <rPr>
        <b/>
        <sz val="8"/>
        <rFont val="Arial"/>
        <family val="2"/>
      </rPr>
      <t>DSAF</t>
    </r>
  </si>
  <si>
    <t>Veuillez  S.V.P.  retourner  ce  formulaire  dûment  rempli  au DSAF</t>
  </si>
  <si>
    <r>
      <t>Si vous disposez d'un excédent de "Messes à célébrer"</t>
    </r>
    <r>
      <rPr>
        <sz val="10"/>
        <rFont val="Arial"/>
        <family val="2"/>
      </rPr>
      <t xml:space="preserve"> (Messes "annoncées" - Messes "non annoncées"), </t>
    </r>
    <r>
      <rPr>
        <b/>
        <u/>
        <sz val="10"/>
        <rFont val="Arial"/>
        <family val="2"/>
      </rPr>
      <t xml:space="preserve">nous apprécierons grandement que vous en envoyiez au DSAF </t>
    </r>
    <r>
      <rPr>
        <sz val="10"/>
        <rFont val="Arial"/>
        <family val="2"/>
      </rPr>
      <t xml:space="preserve">afin qu'elles puissent être célébrées, soit par des prêtres à la retraite, soit dans des paroisses qui en manquent. </t>
    </r>
    <r>
      <rPr>
        <b/>
        <i/>
        <sz val="10"/>
        <color indexed="10"/>
        <rFont val="Arial"/>
        <family val="2"/>
      </rPr>
      <t>Toutes les Fabriques doivent éviter d'accumuler des offrandes de messes pour plus d'un (1) an.</t>
    </r>
  </si>
  <si>
    <t>Subvention d'urgence du Canada pour le loyer (SUCL)</t>
  </si>
  <si>
    <t>Dépenses reliées à la COVID-19 (fournir pièces justificatives)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</si>
</sst>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0\ &quot;$&quot;_);[Red]\(#,##0\ &quot;$&quot;\)"/>
    <numFmt numFmtId="42" formatCode="_ * #,##0_)\ &quot;$&quot;_ ;_ * \(#,##0\)\ &quot;$&quot;_ ;_ * &quot;-&quot;_)\ &quot;$&quot;_ ;_ @_ "/>
    <numFmt numFmtId="44" formatCode="_ * #,##0.00_)\ &quot;$&quot;_ ;_ * \(#,##0.00\)\ &quot;$&quot;_ ;_ * &quot;-&quot;??_)\ &quot;$&quot;_ ;_ @_ "/>
    <numFmt numFmtId="164" formatCode="_ * #,##0_)\ _$_ ;_ * \(#,##0\)\ _$_ ;_ * &quot;-&quot;_)\ _$_ ;_ @_ "/>
    <numFmt numFmtId="165" formatCode="_ * #,##0.00_)\ _$_ ;_ * \(#,##0.00\)\ _$_ ;_ * &quot;-&quot;??_)\ _$_ ;_ @_ "/>
    <numFmt numFmtId="166" formatCode="#,##0\ &quot;$&quot;_-"/>
    <numFmt numFmtId="167" formatCode="0.0"/>
    <numFmt numFmtId="168" formatCode="0.0%"/>
    <numFmt numFmtId="169" formatCode="#,##0.00\ &quot;$&quot;_-"/>
    <numFmt numFmtId="170" formatCode="#,##0\ &quot;$&quot;"/>
    <numFmt numFmtId="171" formatCode="_ * #,##0.00_)\ &quot;$&quot;_ ;_ * \(#,##0.00\)\ &quot;$&quot;_ ;_ * &quot;-&quot;_)\ &quot;$&quot;_ ;_ @_ "/>
    <numFmt numFmtId="172" formatCode="#,##0.00\ &quot;$&quot;"/>
    <numFmt numFmtId="173" formatCode="#,##0.00;\(#,##0.00\)"/>
    <numFmt numFmtId="174" formatCode="_ * #,##0.00_ \ [$$-C0C]_ ;_ * \-#,##0.00\ \ [$$-C0C]_ ;_ * &quot;-&quot;_ \ [$$-C0C]_ ;_ @_ "/>
  </numFmts>
  <fonts count="99">
    <font>
      <sz val="10"/>
      <name val="Arial"/>
    </font>
    <font>
      <sz val="10"/>
      <name val="Arial"/>
      <family val="2"/>
    </font>
    <font>
      <u/>
      <sz val="10"/>
      <color indexed="12"/>
      <name val="Arial"/>
      <family val="2"/>
    </font>
    <font>
      <sz val="8"/>
      <name val="Arial"/>
      <family val="2"/>
    </font>
    <font>
      <b/>
      <sz val="11"/>
      <name val="Arial"/>
      <family val="2"/>
    </font>
    <font>
      <sz val="12"/>
      <name val="Arial"/>
      <family val="2"/>
    </font>
    <font>
      <sz val="12"/>
      <name val="Arial"/>
      <family val="2"/>
    </font>
    <font>
      <b/>
      <sz val="10"/>
      <name val="Arial"/>
      <family val="2"/>
    </font>
    <font>
      <sz val="10"/>
      <name val="Arial"/>
      <family val="2"/>
    </font>
    <font>
      <b/>
      <vertAlign val="subscript"/>
      <sz val="9"/>
      <name val="Arial"/>
      <family val="2"/>
    </font>
    <font>
      <b/>
      <sz val="20"/>
      <name val="Arial"/>
      <family val="2"/>
    </font>
    <font>
      <b/>
      <sz val="12"/>
      <name val="Arial"/>
      <family val="2"/>
    </font>
    <font>
      <sz val="11"/>
      <name val="Arial"/>
      <family val="2"/>
    </font>
    <font>
      <b/>
      <u/>
      <sz val="10"/>
      <name val="Arial"/>
      <family val="2"/>
    </font>
    <font>
      <b/>
      <sz val="14"/>
      <name val="Arial"/>
      <family val="2"/>
    </font>
    <font>
      <b/>
      <u/>
      <sz val="12"/>
      <name val="Arial"/>
      <family val="2"/>
    </font>
    <font>
      <u/>
      <sz val="10"/>
      <name val="Arial"/>
      <family val="2"/>
    </font>
    <font>
      <u val="singleAccounting"/>
      <sz val="10"/>
      <name val="Arial"/>
      <family val="2"/>
    </font>
    <font>
      <sz val="11"/>
      <name val="Arial"/>
      <family val="2"/>
    </font>
    <font>
      <b/>
      <sz val="9"/>
      <name val="Arial"/>
      <family val="2"/>
    </font>
    <font>
      <sz val="9"/>
      <name val="Arial"/>
      <family val="2"/>
    </font>
    <font>
      <b/>
      <sz val="8"/>
      <name val="Arial"/>
      <family val="2"/>
    </font>
    <font>
      <b/>
      <sz val="8"/>
      <color indexed="12"/>
      <name val="Arial"/>
      <family val="2"/>
    </font>
    <font>
      <b/>
      <sz val="10"/>
      <color indexed="12"/>
      <name val="Arial"/>
      <family val="2"/>
    </font>
    <font>
      <b/>
      <i/>
      <sz val="10"/>
      <color indexed="12"/>
      <name val="Arial"/>
      <family val="2"/>
    </font>
    <font>
      <b/>
      <i/>
      <vertAlign val="superscript"/>
      <sz val="10"/>
      <color indexed="12"/>
      <name val="Arial"/>
      <family val="2"/>
    </font>
    <font>
      <sz val="8"/>
      <name val="Arial"/>
      <family val="2"/>
    </font>
    <font>
      <u/>
      <sz val="9"/>
      <name val="Arial"/>
      <family val="2"/>
    </font>
    <font>
      <sz val="6"/>
      <name val="Arial"/>
      <family val="2"/>
    </font>
    <font>
      <sz val="9"/>
      <name val="Arial"/>
      <family val="2"/>
    </font>
    <font>
      <b/>
      <sz val="13"/>
      <name val="Arial"/>
      <family val="2"/>
    </font>
    <font>
      <sz val="14"/>
      <name val="Arial"/>
      <family val="2"/>
    </font>
    <font>
      <i/>
      <sz val="9"/>
      <color indexed="12"/>
      <name val="Arial"/>
      <family val="2"/>
    </font>
    <font>
      <sz val="10"/>
      <color indexed="12"/>
      <name val="Arial"/>
      <family val="2"/>
    </font>
    <font>
      <b/>
      <sz val="11"/>
      <color indexed="12"/>
      <name val="Arial"/>
      <family val="2"/>
    </font>
    <font>
      <sz val="8"/>
      <color indexed="12"/>
      <name val="Arial"/>
      <family val="2"/>
    </font>
    <font>
      <b/>
      <sz val="14"/>
      <color indexed="12"/>
      <name val="Arial"/>
      <family val="2"/>
    </font>
    <font>
      <sz val="7"/>
      <name val="Arial"/>
      <family val="2"/>
    </font>
    <font>
      <b/>
      <u val="singleAccounting"/>
      <sz val="11"/>
      <color indexed="12"/>
      <name val="Arial"/>
      <family val="2"/>
    </font>
    <font>
      <b/>
      <sz val="12"/>
      <color indexed="12"/>
      <name val="Arial"/>
      <family val="2"/>
    </font>
    <font>
      <b/>
      <i/>
      <sz val="10"/>
      <name val="Arial"/>
      <family val="2"/>
    </font>
    <font>
      <b/>
      <u/>
      <sz val="9"/>
      <name val="Arial"/>
      <family val="2"/>
    </font>
    <font>
      <b/>
      <sz val="9"/>
      <name val="Arial"/>
      <family val="2"/>
    </font>
    <font>
      <b/>
      <u/>
      <sz val="11"/>
      <name val="Arial"/>
      <family val="2"/>
    </font>
    <font>
      <vertAlign val="superscript"/>
      <sz val="9"/>
      <name val="Arial"/>
      <family val="2"/>
    </font>
    <font>
      <b/>
      <u val="double"/>
      <sz val="11"/>
      <name val="Arial"/>
      <family val="2"/>
    </font>
    <font>
      <b/>
      <sz val="9"/>
      <color indexed="12"/>
      <name val="Arial"/>
      <family val="2"/>
    </font>
    <font>
      <sz val="9"/>
      <color indexed="12"/>
      <name val="Arial"/>
      <family val="2"/>
    </font>
    <font>
      <b/>
      <sz val="12"/>
      <name val="Arial Black"/>
      <family val="2"/>
    </font>
    <font>
      <b/>
      <sz val="9"/>
      <color indexed="10"/>
      <name val="Wingdings"/>
      <charset val="2"/>
    </font>
    <font>
      <sz val="6"/>
      <name val="Arial"/>
      <family val="2"/>
    </font>
    <font>
      <b/>
      <sz val="7"/>
      <name val="Arial"/>
      <family val="2"/>
    </font>
    <font>
      <i/>
      <sz val="10"/>
      <name val="Arial"/>
      <family val="2"/>
    </font>
    <font>
      <u/>
      <sz val="8"/>
      <name val="Arial"/>
      <family val="2"/>
    </font>
    <font>
      <b/>
      <sz val="9"/>
      <color indexed="10"/>
      <name val="Arial"/>
      <family val="2"/>
    </font>
    <font>
      <b/>
      <u val="double"/>
      <sz val="9"/>
      <name val="Arial"/>
      <family val="2"/>
    </font>
    <font>
      <b/>
      <u val="doubleAccounting"/>
      <sz val="9"/>
      <name val="Arial"/>
      <family val="2"/>
    </font>
    <font>
      <b/>
      <sz val="11"/>
      <color indexed="10"/>
      <name val="Arial"/>
      <family val="2"/>
    </font>
    <font>
      <b/>
      <sz val="9"/>
      <name val="Letter Gothic"/>
      <family val="3"/>
    </font>
    <font>
      <b/>
      <u val="doubleAccounting"/>
      <sz val="11"/>
      <color indexed="10"/>
      <name val="Arial"/>
      <family val="2"/>
    </font>
    <font>
      <u/>
      <sz val="11"/>
      <name val="Arial"/>
      <family val="2"/>
    </font>
    <font>
      <b/>
      <u/>
      <sz val="10"/>
      <color indexed="10"/>
      <name val="Arial"/>
      <family val="2"/>
    </font>
    <font>
      <sz val="5"/>
      <name val="Arial"/>
      <family val="2"/>
    </font>
    <font>
      <vertAlign val="superscript"/>
      <sz val="5"/>
      <name val="Arial"/>
      <family val="2"/>
    </font>
    <font>
      <b/>
      <u val="singleAccounting"/>
      <sz val="12"/>
      <color indexed="12"/>
      <name val="Arial"/>
      <family val="2"/>
    </font>
    <font>
      <sz val="7"/>
      <name val="Arial"/>
      <family val="2"/>
    </font>
    <font>
      <sz val="10"/>
      <color indexed="10"/>
      <name val="Wingdings"/>
      <charset val="2"/>
    </font>
    <font>
      <sz val="7"/>
      <color indexed="10"/>
      <name val="Arial"/>
      <family val="2"/>
    </font>
    <font>
      <sz val="10"/>
      <color indexed="10"/>
      <name val="Arial"/>
      <family val="2"/>
    </font>
    <font>
      <b/>
      <sz val="6"/>
      <color indexed="10"/>
      <name val="Arial"/>
      <family val="2"/>
    </font>
    <font>
      <b/>
      <i/>
      <sz val="9"/>
      <name val="Arial"/>
      <family val="2"/>
    </font>
    <font>
      <sz val="8"/>
      <color indexed="10"/>
      <name val="Arial"/>
      <family val="2"/>
    </font>
    <font>
      <b/>
      <i/>
      <sz val="8"/>
      <color indexed="12"/>
      <name val="Arial"/>
      <family val="2"/>
    </font>
    <font>
      <b/>
      <sz val="9"/>
      <color indexed="48"/>
      <name val="Arial"/>
      <family val="2"/>
    </font>
    <font>
      <b/>
      <sz val="14"/>
      <name val="Arial Black"/>
      <family val="2"/>
    </font>
    <font>
      <u/>
      <sz val="9"/>
      <color indexed="12"/>
      <name val="Arial"/>
      <family val="2"/>
    </font>
    <font>
      <b/>
      <sz val="10.5"/>
      <name val="Arial"/>
      <family val="2"/>
    </font>
    <font>
      <b/>
      <i/>
      <sz val="10"/>
      <color indexed="10"/>
      <name val="Arial"/>
      <family val="2"/>
    </font>
    <font>
      <i/>
      <sz val="8"/>
      <color indexed="12"/>
      <name val="Arial"/>
      <family val="2"/>
    </font>
    <font>
      <i/>
      <sz val="10"/>
      <color indexed="12"/>
      <name val="Arial"/>
      <family val="2"/>
    </font>
    <font>
      <b/>
      <i/>
      <sz val="12"/>
      <color indexed="12"/>
      <name val="Arial"/>
      <family val="2"/>
    </font>
    <font>
      <i/>
      <sz val="8"/>
      <name val="Arial"/>
      <family val="2"/>
    </font>
    <font>
      <b/>
      <sz val="8"/>
      <color indexed="10"/>
      <name val="Arial"/>
      <family val="2"/>
    </font>
    <font>
      <sz val="11"/>
      <color theme="1"/>
      <name val="Calibri"/>
      <family val="2"/>
      <scheme val="minor"/>
    </font>
    <font>
      <sz val="12"/>
      <color theme="1"/>
      <name val="Arial"/>
      <family val="2"/>
    </font>
    <font>
      <sz val="11"/>
      <color theme="1"/>
      <name val="Arial"/>
      <family val="2"/>
    </font>
    <font>
      <b/>
      <sz val="12"/>
      <color theme="1"/>
      <name val="Arial"/>
      <family val="2"/>
    </font>
    <font>
      <i/>
      <sz val="8"/>
      <color theme="1"/>
      <name val="Arial"/>
      <family val="2"/>
    </font>
    <font>
      <b/>
      <i/>
      <sz val="12"/>
      <color theme="4" tint="-0.499984740745262"/>
      <name val="Arial"/>
      <family val="2"/>
    </font>
    <font>
      <b/>
      <sz val="11"/>
      <color theme="1"/>
      <name val="Arial"/>
      <family val="2"/>
    </font>
    <font>
      <i/>
      <sz val="8"/>
      <color rgb="FF0000FF"/>
      <name val="Arial"/>
      <family val="2"/>
    </font>
    <font>
      <b/>
      <sz val="10"/>
      <color rgb="FF0000FF"/>
      <name val="Arial"/>
      <family val="2"/>
    </font>
    <font>
      <b/>
      <sz val="10"/>
      <color rgb="FFFF0000"/>
      <name val="Arial"/>
      <family val="2"/>
    </font>
    <font>
      <sz val="10"/>
      <color rgb="FFFF0000"/>
      <name val="Arial"/>
      <family val="2"/>
    </font>
    <font>
      <sz val="10"/>
      <color rgb="FF0000FF"/>
      <name val="Arial"/>
      <family val="2"/>
    </font>
    <font>
      <b/>
      <sz val="9"/>
      <color rgb="FF0000FF"/>
      <name val="Arial"/>
      <family val="2"/>
    </font>
    <font>
      <b/>
      <u val="singleAccounting"/>
      <sz val="12"/>
      <color rgb="FFFF0000"/>
      <name val="Arial"/>
      <family val="2"/>
    </font>
    <font>
      <sz val="8"/>
      <color rgb="FFC00000"/>
      <name val="Arial"/>
      <family val="2"/>
    </font>
    <font>
      <i/>
      <sz val="10"/>
      <color rgb="FF0000FF"/>
      <name val="Arial"/>
      <family val="2"/>
    </font>
  </fonts>
  <fills count="12">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s>
  <borders count="83">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double">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hair">
        <color indexed="64"/>
      </left>
      <right/>
      <top/>
      <bottom/>
      <diagonal/>
    </border>
    <border>
      <left/>
      <right/>
      <top/>
      <bottom style="double">
        <color indexed="64"/>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right style="double">
        <color indexed="64"/>
      </right>
      <top/>
      <bottom/>
      <diagonal/>
    </border>
    <border>
      <left style="double">
        <color indexed="64"/>
      </left>
      <right/>
      <top/>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bottom style="hair">
        <color indexed="64"/>
      </bottom>
      <diagonal/>
    </border>
    <border>
      <left/>
      <right style="double">
        <color indexed="64"/>
      </right>
      <top/>
      <bottom style="hair">
        <color indexed="64"/>
      </bottom>
      <diagonal/>
    </border>
    <border>
      <left/>
      <right style="double">
        <color indexed="64"/>
      </right>
      <top/>
      <bottom style="double">
        <color indexed="64"/>
      </bottom>
      <diagonal/>
    </border>
    <border>
      <left/>
      <right/>
      <top style="hair">
        <color indexed="64"/>
      </top>
      <bottom style="medium">
        <color indexed="64"/>
      </bottom>
      <diagonal/>
    </border>
    <border>
      <left style="hair">
        <color indexed="64"/>
      </left>
      <right/>
      <top style="hair">
        <color indexed="64"/>
      </top>
      <bottom style="double">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dotted">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top style="medium">
        <color indexed="64"/>
      </top>
      <bottom style="hair">
        <color indexed="64"/>
      </bottom>
      <diagonal/>
    </border>
    <border>
      <left/>
      <right style="hair">
        <color indexed="64"/>
      </right>
      <top style="hair">
        <color indexed="64"/>
      </top>
      <bottom style="double">
        <color indexed="64"/>
      </bottom>
      <diagonal/>
    </border>
  </borders>
  <cellStyleXfs count="5">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xf numFmtId="0" fontId="8" fillId="0" borderId="0"/>
    <xf numFmtId="0" fontId="83" fillId="0" borderId="0"/>
  </cellStyleXfs>
  <cellXfs count="858">
    <xf numFmtId="0" fontId="0" fillId="0" borderId="0" xfId="0"/>
    <xf numFmtId="0" fontId="8" fillId="0" borderId="0" xfId="0" applyFont="1"/>
    <xf numFmtId="2" fontId="0" fillId="0" borderId="0" xfId="0" applyNumberFormat="1"/>
    <xf numFmtId="0" fontId="0" fillId="2" borderId="0" xfId="0" applyFill="1"/>
    <xf numFmtId="2" fontId="0" fillId="3" borderId="0" xfId="0" applyNumberFormat="1" applyFill="1"/>
    <xf numFmtId="173" fontId="84" fillId="4" borderId="33" xfId="4" applyNumberFormat="1" applyFont="1" applyFill="1" applyBorder="1" applyAlignment="1" applyProtection="1">
      <alignment vertical="center"/>
      <protection locked="0"/>
    </xf>
    <xf numFmtId="0" fontId="8" fillId="6" borderId="0" xfId="0" applyFont="1" applyFill="1"/>
    <xf numFmtId="0" fontId="0" fillId="6" borderId="0" xfId="0" applyFill="1"/>
    <xf numFmtId="0" fontId="29" fillId="6" borderId="0" xfId="0" applyFont="1" applyFill="1" applyAlignment="1">
      <alignment vertical="center"/>
    </xf>
    <xf numFmtId="0" fontId="20" fillId="6" borderId="0" xfId="0" applyFont="1" applyFill="1"/>
    <xf numFmtId="0" fontId="19" fillId="6" borderId="0" xfId="0" applyFont="1" applyFill="1" applyAlignment="1">
      <alignment vertical="center"/>
    </xf>
    <xf numFmtId="169" fontId="20" fillId="7" borderId="57" xfId="0" applyNumberFormat="1" applyFont="1" applyFill="1" applyBorder="1" applyAlignment="1">
      <alignment vertical="center"/>
    </xf>
    <xf numFmtId="169" fontId="20" fillId="7" borderId="13" xfId="0" applyNumberFormat="1" applyFont="1" applyFill="1" applyBorder="1" applyAlignment="1">
      <alignment vertical="center"/>
    </xf>
    <xf numFmtId="0" fontId="20" fillId="6" borderId="0" xfId="0" applyFont="1" applyFill="1" applyAlignment="1">
      <alignment vertical="center"/>
    </xf>
    <xf numFmtId="0" fontId="8" fillId="0" borderId="0" xfId="0" applyFont="1" applyAlignment="1">
      <alignment vertical="center"/>
    </xf>
    <xf numFmtId="0" fontId="7" fillId="6" borderId="0" xfId="0" applyFont="1" applyFill="1"/>
    <xf numFmtId="172" fontId="0" fillId="6" borderId="0" xfId="0" applyNumberFormat="1" applyFill="1"/>
    <xf numFmtId="166" fontId="0" fillId="6" borderId="58" xfId="0" applyNumberFormat="1" applyFill="1" applyBorder="1"/>
    <xf numFmtId="169" fontId="20" fillId="0" borderId="13" xfId="0" applyNumberFormat="1" applyFont="1" applyBorder="1" applyAlignment="1" applyProtection="1">
      <alignment vertical="center"/>
      <protection locked="0"/>
    </xf>
    <xf numFmtId="0" fontId="10" fillId="7" borderId="0" xfId="0" applyFont="1" applyFill="1" applyAlignment="1" applyProtection="1">
      <alignment vertical="center"/>
      <protection hidden="1"/>
    </xf>
    <xf numFmtId="0" fontId="0" fillId="7" borderId="0" xfId="0" applyFill="1" applyProtection="1">
      <protection hidden="1"/>
    </xf>
    <xf numFmtId="0" fontId="4" fillId="7" borderId="0" xfId="0" applyFont="1" applyFill="1" applyProtection="1">
      <protection hidden="1"/>
    </xf>
    <xf numFmtId="0" fontId="4" fillId="7" borderId="0" xfId="0" applyFont="1" applyFill="1" applyAlignment="1" applyProtection="1">
      <alignment vertical="center"/>
      <protection hidden="1"/>
    </xf>
    <xf numFmtId="0" fontId="14" fillId="7" borderId="0" xfId="0" applyFont="1" applyFill="1" applyProtection="1">
      <protection hidden="1"/>
    </xf>
    <xf numFmtId="0" fontId="5" fillId="7" borderId="0" xfId="0" applyFont="1" applyFill="1" applyAlignment="1" applyProtection="1">
      <alignment vertical="center"/>
      <protection hidden="1"/>
    </xf>
    <xf numFmtId="0" fontId="48" fillId="7" borderId="0" xfId="0" applyFont="1" applyFill="1" applyAlignment="1" applyProtection="1">
      <alignment vertical="center"/>
      <protection hidden="1"/>
    </xf>
    <xf numFmtId="0" fontId="4" fillId="7" borderId="37" xfId="0" applyFont="1" applyFill="1" applyBorder="1" applyAlignment="1" applyProtection="1">
      <alignment vertical="center"/>
      <protection hidden="1"/>
    </xf>
    <xf numFmtId="0" fontId="14" fillId="7" borderId="0" xfId="0" applyFont="1" applyFill="1" applyAlignment="1" applyProtection="1">
      <alignment vertical="center"/>
      <protection hidden="1"/>
    </xf>
    <xf numFmtId="49" fontId="14" fillId="7" borderId="0" xfId="0" applyNumberFormat="1" applyFont="1" applyFill="1" applyAlignment="1" applyProtection="1">
      <alignment horizontal="center" vertical="center"/>
      <protection hidden="1"/>
    </xf>
    <xf numFmtId="49" fontId="0" fillId="7" borderId="0" xfId="0" applyNumberFormat="1" applyFill="1" applyAlignment="1" applyProtection="1">
      <alignment vertical="center"/>
      <protection hidden="1"/>
    </xf>
    <xf numFmtId="0" fontId="12" fillId="7" borderId="0" xfId="0" applyFont="1" applyFill="1" applyAlignment="1" applyProtection="1">
      <alignment vertical="center"/>
      <protection hidden="1"/>
    </xf>
    <xf numFmtId="0" fontId="12" fillId="7" borderId="37" xfId="0" applyFont="1" applyFill="1" applyBorder="1" applyAlignment="1" applyProtection="1">
      <alignment vertical="center"/>
      <protection hidden="1"/>
    </xf>
    <xf numFmtId="49" fontId="4" fillId="7" borderId="0" xfId="0" applyNumberFormat="1" applyFont="1" applyFill="1" applyAlignment="1" applyProtection="1">
      <alignment vertical="center"/>
      <protection hidden="1"/>
    </xf>
    <xf numFmtId="0" fontId="0" fillId="7" borderId="0" xfId="0" applyFill="1" applyAlignment="1" applyProtection="1">
      <alignment vertical="center"/>
      <protection hidden="1"/>
    </xf>
    <xf numFmtId="0" fontId="0" fillId="7" borderId="38" xfId="0" applyFill="1" applyBorder="1" applyProtection="1">
      <protection hidden="1"/>
    </xf>
    <xf numFmtId="0" fontId="0" fillId="7" borderId="37" xfId="0" applyFill="1" applyBorder="1" applyProtection="1">
      <protection hidden="1"/>
    </xf>
    <xf numFmtId="0" fontId="43" fillId="7" borderId="38" xfId="0" applyFont="1" applyFill="1" applyBorder="1" applyAlignment="1" applyProtection="1">
      <alignment horizontal="left"/>
      <protection hidden="1"/>
    </xf>
    <xf numFmtId="0" fontId="0" fillId="7" borderId="39" xfId="0" applyFill="1" applyBorder="1" applyProtection="1">
      <protection hidden="1"/>
    </xf>
    <xf numFmtId="0" fontId="0" fillId="7" borderId="35" xfId="0" applyFill="1" applyBorder="1" applyProtection="1">
      <protection hidden="1"/>
    </xf>
    <xf numFmtId="0" fontId="0" fillId="7" borderId="40" xfId="0" applyFill="1" applyBorder="1" applyProtection="1">
      <protection hidden="1"/>
    </xf>
    <xf numFmtId="0" fontId="7" fillId="7" borderId="38" xfId="0" applyFont="1" applyFill="1" applyBorder="1" applyAlignment="1" applyProtection="1">
      <alignment vertical="center"/>
      <protection hidden="1"/>
    </xf>
    <xf numFmtId="0" fontId="7" fillId="7" borderId="0" xfId="0" applyFont="1" applyFill="1" applyAlignment="1" applyProtection="1">
      <alignment vertical="center"/>
      <protection hidden="1"/>
    </xf>
    <xf numFmtId="0" fontId="49" fillId="7" borderId="0" xfId="0" applyFont="1" applyFill="1" applyAlignment="1" applyProtection="1">
      <alignment vertical="center"/>
      <protection hidden="1"/>
    </xf>
    <xf numFmtId="0" fontId="7" fillId="7" borderId="37" xfId="0" applyFont="1" applyFill="1" applyBorder="1" applyAlignment="1" applyProtection="1">
      <alignment vertical="center"/>
      <protection hidden="1"/>
    </xf>
    <xf numFmtId="0" fontId="28" fillId="7" borderId="0" xfId="0" applyFont="1" applyFill="1" applyAlignment="1" applyProtection="1">
      <alignment horizontal="center"/>
      <protection hidden="1"/>
    </xf>
    <xf numFmtId="0" fontId="28" fillId="7" borderId="0" xfId="0" applyFont="1" applyFill="1" applyProtection="1">
      <protection hidden="1"/>
    </xf>
    <xf numFmtId="0" fontId="7" fillId="7" borderId="33" xfId="0" applyFont="1" applyFill="1" applyBorder="1" applyAlignment="1" applyProtection="1">
      <alignment horizontal="center" vertical="center"/>
      <protection locked="0"/>
    </xf>
    <xf numFmtId="0" fontId="28" fillId="7" borderId="37" xfId="0" applyFont="1" applyFill="1" applyBorder="1" applyAlignment="1" applyProtection="1">
      <alignment horizontal="center"/>
      <protection hidden="1"/>
    </xf>
    <xf numFmtId="0" fontId="28" fillId="7" borderId="0" xfId="0" applyFont="1" applyFill="1" applyAlignment="1" applyProtection="1">
      <alignment horizontal="center" vertical="top"/>
      <protection hidden="1"/>
    </xf>
    <xf numFmtId="0" fontId="28" fillId="7" borderId="0" xfId="0" applyFont="1" applyFill="1" applyAlignment="1" applyProtection="1">
      <alignment horizontal="left" vertical="top"/>
      <protection hidden="1"/>
    </xf>
    <xf numFmtId="0" fontId="43" fillId="7" borderId="38" xfId="0" applyFont="1" applyFill="1" applyBorder="1" applyAlignment="1" applyProtection="1">
      <alignment vertical="center"/>
      <protection hidden="1"/>
    </xf>
    <xf numFmtId="0" fontId="43" fillId="7" borderId="0" xfId="0" applyFont="1" applyFill="1" applyAlignment="1" applyProtection="1">
      <alignment vertical="center"/>
      <protection hidden="1"/>
    </xf>
    <xf numFmtId="0" fontId="43" fillId="7" borderId="37" xfId="0" applyFont="1" applyFill="1" applyBorder="1" applyAlignment="1" applyProtection="1">
      <alignment vertical="center"/>
      <protection hidden="1"/>
    </xf>
    <xf numFmtId="0" fontId="7" fillId="7" borderId="38" xfId="0" applyFont="1" applyFill="1" applyBorder="1" applyAlignment="1" applyProtection="1">
      <alignment horizontal="right"/>
      <protection hidden="1"/>
    </xf>
    <xf numFmtId="0" fontId="1" fillId="7" borderId="0" xfId="0" applyFont="1" applyFill="1" applyAlignment="1" applyProtection="1">
      <alignment horizontal="left"/>
      <protection hidden="1"/>
    </xf>
    <xf numFmtId="0" fontId="7" fillId="7" borderId="38" xfId="0" applyFont="1" applyFill="1" applyBorder="1" applyProtection="1">
      <protection hidden="1"/>
    </xf>
    <xf numFmtId="0" fontId="7" fillId="7" borderId="41" xfId="0" applyFont="1" applyFill="1" applyBorder="1" applyAlignment="1" applyProtection="1">
      <alignment vertical="center"/>
      <protection hidden="1"/>
    </xf>
    <xf numFmtId="0" fontId="13" fillId="7" borderId="14" xfId="0" applyFont="1" applyFill="1" applyBorder="1" applyAlignment="1" applyProtection="1">
      <alignment vertical="center"/>
      <protection hidden="1"/>
    </xf>
    <xf numFmtId="0" fontId="13" fillId="7" borderId="0" xfId="0" applyFont="1" applyFill="1" applyAlignment="1" applyProtection="1">
      <alignment vertical="center"/>
      <protection hidden="1"/>
    </xf>
    <xf numFmtId="0" fontId="0" fillId="7" borderId="0" xfId="0" applyFill="1" applyAlignment="1" applyProtection="1">
      <alignment horizontal="left"/>
      <protection hidden="1"/>
    </xf>
    <xf numFmtId="0" fontId="7" fillId="7" borderId="38" xfId="0" applyFont="1" applyFill="1" applyBorder="1" applyAlignment="1" applyProtection="1">
      <alignment horizontal="right" vertical="center"/>
      <protection hidden="1"/>
    </xf>
    <xf numFmtId="0" fontId="7" fillId="7" borderId="15" xfId="0" applyFont="1" applyFill="1" applyBorder="1" applyAlignment="1" applyProtection="1">
      <alignment horizontal="right" vertical="center"/>
      <protection hidden="1"/>
    </xf>
    <xf numFmtId="0" fontId="0" fillId="7" borderId="38" xfId="0" applyFill="1" applyBorder="1" applyAlignment="1" applyProtection="1">
      <alignment horizontal="right"/>
      <protection hidden="1"/>
    </xf>
    <xf numFmtId="0" fontId="7" fillId="7" borderId="15" xfId="0" applyFont="1" applyFill="1" applyBorder="1" applyAlignment="1" applyProtection="1">
      <alignment horizontal="right"/>
      <protection hidden="1"/>
    </xf>
    <xf numFmtId="0" fontId="20" fillId="7" borderId="0" xfId="0" applyFont="1" applyFill="1" applyProtection="1">
      <protection hidden="1"/>
    </xf>
    <xf numFmtId="0" fontId="0" fillId="7" borderId="41" xfId="0" applyFill="1" applyBorder="1" applyProtection="1">
      <protection hidden="1"/>
    </xf>
    <xf numFmtId="0" fontId="0" fillId="7" borderId="14" xfId="0" applyFill="1" applyBorder="1" applyProtection="1">
      <protection hidden="1"/>
    </xf>
    <xf numFmtId="0" fontId="0" fillId="7" borderId="42" xfId="0" applyFill="1" applyBorder="1" applyProtection="1">
      <protection hidden="1"/>
    </xf>
    <xf numFmtId="0" fontId="51" fillId="7" borderId="0" xfId="0" applyFont="1" applyFill="1" applyProtection="1">
      <protection hidden="1"/>
    </xf>
    <xf numFmtId="0" fontId="21" fillId="7" borderId="0" xfId="0" applyFont="1" applyFill="1" applyAlignment="1" applyProtection="1">
      <alignment wrapText="1"/>
      <protection locked="0"/>
    </xf>
    <xf numFmtId="0" fontId="21" fillId="7" borderId="37" xfId="0" applyFont="1" applyFill="1" applyBorder="1" applyAlignment="1" applyProtection="1">
      <alignment wrapText="1"/>
      <protection locked="0"/>
    </xf>
    <xf numFmtId="0" fontId="7" fillId="7" borderId="0" xfId="0" applyFont="1" applyFill="1"/>
    <xf numFmtId="0" fontId="11" fillId="7" borderId="33" xfId="0" applyFont="1" applyFill="1" applyBorder="1" applyAlignment="1" applyProtection="1">
      <alignment horizontal="center" vertical="center"/>
      <protection locked="0"/>
    </xf>
    <xf numFmtId="0" fontId="7" fillId="7" borderId="0" xfId="0" applyFont="1" applyFill="1" applyProtection="1">
      <protection hidden="1"/>
    </xf>
    <xf numFmtId="0" fontId="29" fillId="7" borderId="0" xfId="0" applyFont="1" applyFill="1" applyAlignment="1" applyProtection="1">
      <alignment horizontal="center" vertical="center"/>
      <protection hidden="1"/>
    </xf>
    <xf numFmtId="0" fontId="43" fillId="7" borderId="38" xfId="0" applyFont="1" applyFill="1" applyBorder="1" applyProtection="1">
      <protection hidden="1"/>
    </xf>
    <xf numFmtId="0" fontId="18" fillId="7" borderId="0" xfId="0" applyFont="1" applyFill="1"/>
    <xf numFmtId="0" fontId="20" fillId="7" borderId="0" xfId="0" applyFont="1" applyFill="1" applyAlignment="1" applyProtection="1">
      <alignment vertical="center"/>
      <protection hidden="1"/>
    </xf>
    <xf numFmtId="0" fontId="20" fillId="7" borderId="16" xfId="0" applyFont="1" applyFill="1" applyBorder="1" applyProtection="1">
      <protection hidden="1"/>
    </xf>
    <xf numFmtId="0" fontId="0" fillId="7" borderId="16" xfId="0" applyFill="1" applyBorder="1" applyProtection="1">
      <protection hidden="1"/>
    </xf>
    <xf numFmtId="0" fontId="0" fillId="7" borderId="43" xfId="0" applyFill="1" applyBorder="1" applyProtection="1">
      <protection hidden="1"/>
    </xf>
    <xf numFmtId="0" fontId="14" fillId="6" borderId="14" xfId="0" applyFont="1" applyFill="1" applyBorder="1" applyAlignment="1" applyProtection="1">
      <alignment horizontal="center" vertical="center"/>
      <protection locked="0"/>
    </xf>
    <xf numFmtId="15" fontId="19" fillId="6" borderId="14" xfId="0" applyNumberFormat="1" applyFont="1" applyFill="1" applyBorder="1" applyAlignment="1" applyProtection="1">
      <alignment horizontal="center" wrapText="1"/>
      <protection locked="0"/>
    </xf>
    <xf numFmtId="0" fontId="20" fillId="6" borderId="14" xfId="0" applyFont="1" applyFill="1" applyBorder="1" applyAlignment="1" applyProtection="1">
      <alignment horizontal="center" wrapText="1"/>
      <protection locked="0"/>
    </xf>
    <xf numFmtId="0" fontId="7" fillId="6" borderId="14" xfId="0" applyFont="1" applyFill="1" applyBorder="1" applyAlignment="1" applyProtection="1">
      <alignment horizontal="center"/>
      <protection locked="0"/>
    </xf>
    <xf numFmtId="0" fontId="7" fillId="6" borderId="36" xfId="0" applyFont="1" applyFill="1" applyBorder="1" applyAlignment="1" applyProtection="1">
      <alignment horizontal="center"/>
      <protection locked="0"/>
    </xf>
    <xf numFmtId="0" fontId="0" fillId="7" borderId="0" xfId="0" applyFill="1" applyAlignment="1">
      <alignment vertical="center"/>
    </xf>
    <xf numFmtId="0" fontId="4" fillId="7" borderId="0" xfId="0" applyFont="1" applyFill="1" applyAlignment="1">
      <alignment vertical="center"/>
    </xf>
    <xf numFmtId="0" fontId="30" fillId="7" borderId="0" xfId="0" applyFont="1" applyFill="1" applyAlignment="1">
      <alignment horizontal="center" vertical="center"/>
    </xf>
    <xf numFmtId="0" fontId="7" fillId="7" borderId="55" xfId="0" applyFont="1" applyFill="1" applyBorder="1" applyAlignment="1">
      <alignment vertical="center" wrapText="1"/>
    </xf>
    <xf numFmtId="0" fontId="7" fillId="7" borderId="53" xfId="0" applyFont="1" applyFill="1" applyBorder="1" applyAlignment="1">
      <alignment vertical="center" wrapText="1"/>
    </xf>
    <xf numFmtId="0" fontId="7" fillId="7" borderId="53" xfId="0" applyFont="1" applyFill="1" applyBorder="1" applyAlignment="1">
      <alignment horizontal="center" vertical="center" wrapText="1"/>
    </xf>
    <xf numFmtId="0" fontId="21" fillId="7" borderId="54" xfId="0" applyFont="1" applyFill="1" applyBorder="1" applyAlignment="1">
      <alignment horizontal="center" vertical="center" wrapText="1"/>
    </xf>
    <xf numFmtId="0" fontId="20" fillId="7" borderId="56" xfId="0" applyFont="1" applyFill="1" applyBorder="1" applyAlignment="1">
      <alignment horizontal="center" vertical="center" wrapText="1"/>
    </xf>
    <xf numFmtId="0" fontId="9" fillId="7" borderId="0" xfId="0" applyFont="1" applyFill="1" applyAlignment="1">
      <alignment vertical="center"/>
    </xf>
    <xf numFmtId="0" fontId="7" fillId="7" borderId="0" xfId="0" applyFont="1" applyFill="1" applyAlignment="1">
      <alignment vertical="center"/>
    </xf>
    <xf numFmtId="0" fontId="20" fillId="7" borderId="10" xfId="0" applyFont="1" applyFill="1" applyBorder="1" applyAlignment="1">
      <alignment horizontal="center" vertical="center" wrapText="1"/>
    </xf>
    <xf numFmtId="0" fontId="8" fillId="7" borderId="0" xfId="0" applyFont="1" applyFill="1" applyAlignment="1">
      <alignment vertical="center"/>
    </xf>
    <xf numFmtId="0" fontId="0" fillId="7" borderId="23" xfId="0" applyFill="1" applyBorder="1" applyAlignment="1">
      <alignment vertical="center"/>
    </xf>
    <xf numFmtId="0" fontId="0" fillId="7" borderId="24" xfId="0" applyFill="1" applyBorder="1" applyAlignment="1">
      <alignment vertical="center"/>
    </xf>
    <xf numFmtId="0" fontId="0" fillId="7" borderId="12" xfId="0" applyFill="1" applyBorder="1" applyAlignment="1">
      <alignment vertical="center"/>
    </xf>
    <xf numFmtId="0" fontId="30" fillId="7" borderId="9" xfId="0" applyFont="1" applyFill="1" applyBorder="1" applyAlignment="1">
      <alignment horizontal="center" vertical="center"/>
    </xf>
    <xf numFmtId="0" fontId="30" fillId="7" borderId="4" xfId="0" applyFont="1" applyFill="1" applyBorder="1" applyAlignment="1">
      <alignment horizontal="center" vertical="center"/>
    </xf>
    <xf numFmtId="0" fontId="7" fillId="4" borderId="9" xfId="0" applyFont="1" applyFill="1" applyBorder="1" applyAlignment="1">
      <alignment horizontal="center" wrapText="1"/>
    </xf>
    <xf numFmtId="0" fontId="7" fillId="4" borderId="0" xfId="0" applyFont="1" applyFill="1" applyAlignment="1" applyProtection="1">
      <alignment horizontal="left" wrapText="1"/>
      <protection locked="0"/>
    </xf>
    <xf numFmtId="0" fontId="8" fillId="4" borderId="0" xfId="0" applyFont="1" applyFill="1" applyAlignment="1" applyProtection="1">
      <alignment horizontal="center" wrapText="1"/>
      <protection locked="0"/>
    </xf>
    <xf numFmtId="0" fontId="20" fillId="4" borderId="0" xfId="0" applyFont="1" applyFill="1" applyAlignment="1" applyProtection="1">
      <alignment horizontal="center" wrapText="1"/>
      <protection locked="0"/>
    </xf>
    <xf numFmtId="0" fontId="7" fillId="4" borderId="4" xfId="0" applyFont="1" applyFill="1" applyBorder="1" applyAlignment="1" applyProtection="1">
      <alignment horizontal="center" wrapText="1"/>
      <protection locked="0"/>
    </xf>
    <xf numFmtId="0" fontId="7" fillId="4" borderId="9" xfId="0" applyFont="1" applyFill="1" applyBorder="1" applyAlignment="1">
      <alignment horizontal="right"/>
    </xf>
    <xf numFmtId="0" fontId="8" fillId="4" borderId="14" xfId="0" applyFont="1" applyFill="1" applyBorder="1" applyAlignment="1" applyProtection="1">
      <alignment horizontal="left" wrapText="1"/>
      <protection locked="0"/>
    </xf>
    <xf numFmtId="0" fontId="8" fillId="4" borderId="36" xfId="0" applyFont="1" applyFill="1" applyBorder="1" applyAlignment="1" applyProtection="1">
      <alignment horizontal="left" wrapText="1"/>
      <protection locked="0"/>
    </xf>
    <xf numFmtId="0" fontId="7" fillId="4" borderId="10" xfId="0" applyFont="1" applyFill="1" applyBorder="1" applyAlignment="1">
      <alignment horizontal="right"/>
    </xf>
    <xf numFmtId="0" fontId="8" fillId="4" borderId="44" xfId="0" applyFont="1" applyFill="1" applyBorder="1" applyAlignment="1" applyProtection="1">
      <alignment horizontal="left" wrapText="1"/>
      <protection locked="0"/>
    </xf>
    <xf numFmtId="0" fontId="8" fillId="7" borderId="0" xfId="0" applyFont="1" applyFill="1"/>
    <xf numFmtId="0" fontId="8" fillId="7" borderId="9" xfId="0" applyFont="1" applyFill="1" applyBorder="1"/>
    <xf numFmtId="0" fontId="8" fillId="7" borderId="35" xfId="0" applyFont="1" applyFill="1" applyBorder="1"/>
    <xf numFmtId="0" fontId="7" fillId="7" borderId="35" xfId="0" applyFont="1" applyFill="1" applyBorder="1" applyAlignment="1">
      <alignment horizontal="center"/>
    </xf>
    <xf numFmtId="0" fontId="27" fillId="7" borderId="9" xfId="0" applyFont="1" applyFill="1" applyBorder="1"/>
    <xf numFmtId="0" fontId="20" fillId="7" borderId="9" xfId="0" applyFont="1" applyFill="1" applyBorder="1"/>
    <xf numFmtId="0" fontId="20" fillId="7" borderId="0" xfId="0" applyFont="1" applyFill="1"/>
    <xf numFmtId="0" fontId="27" fillId="7" borderId="10" xfId="0" applyFont="1" applyFill="1" applyBorder="1"/>
    <xf numFmtId="0" fontId="8" fillId="7" borderId="7" xfId="0" applyFont="1" applyFill="1" applyBorder="1"/>
    <xf numFmtId="0" fontId="8" fillId="7" borderId="0" xfId="0" applyFont="1" applyFill="1" applyAlignment="1">
      <alignment horizontal="center"/>
    </xf>
    <xf numFmtId="0" fontId="8" fillId="7" borderId="4" xfId="0" applyFont="1" applyFill="1" applyBorder="1"/>
    <xf numFmtId="0" fontId="8" fillId="7" borderId="10" xfId="0" applyFont="1" applyFill="1" applyBorder="1"/>
    <xf numFmtId="0" fontId="8" fillId="7" borderId="7" xfId="0" applyFont="1" applyFill="1" applyBorder="1" applyAlignment="1">
      <alignment horizontal="center"/>
    </xf>
    <xf numFmtId="0" fontId="8" fillId="7" borderId="19" xfId="0" applyFont="1" applyFill="1" applyBorder="1"/>
    <xf numFmtId="0" fontId="7" fillId="7" borderId="9" xfId="0" applyFont="1" applyFill="1" applyBorder="1"/>
    <xf numFmtId="0" fontId="7" fillId="7" borderId="0" xfId="0" applyFont="1" applyFill="1" applyAlignment="1">
      <alignment horizontal="center"/>
    </xf>
    <xf numFmtId="0" fontId="7" fillId="7" borderId="4" xfId="0" applyFont="1" applyFill="1" applyBorder="1" applyAlignment="1">
      <alignment horizontal="center"/>
    </xf>
    <xf numFmtId="0" fontId="37" fillId="7" borderId="0" xfId="0" applyFont="1" applyFill="1" applyAlignment="1">
      <alignment horizontal="center"/>
    </xf>
    <xf numFmtId="0" fontId="26" fillId="7" borderId="4" xfId="0" applyFont="1" applyFill="1" applyBorder="1" applyAlignment="1">
      <alignment horizontal="center" vertical="center"/>
    </xf>
    <xf numFmtId="0" fontId="20" fillId="7" borderId="9" xfId="0" applyFont="1" applyFill="1" applyBorder="1" applyAlignment="1">
      <alignment horizontal="right"/>
    </xf>
    <xf numFmtId="0" fontId="8" fillId="7" borderId="9" xfId="0" applyFont="1" applyFill="1" applyBorder="1" applyAlignment="1">
      <alignment horizontal="right"/>
    </xf>
    <xf numFmtId="0" fontId="8" fillId="7" borderId="0" xfId="0" applyFont="1" applyFill="1" applyAlignment="1">
      <alignment horizontal="left"/>
    </xf>
    <xf numFmtId="0" fontId="8" fillId="7" borderId="14" xfId="0" applyFont="1" applyFill="1" applyBorder="1"/>
    <xf numFmtId="172" fontId="7" fillId="7" borderId="0" xfId="0" applyNumberFormat="1" applyFont="1" applyFill="1"/>
    <xf numFmtId="0" fontId="8" fillId="7" borderId="15" xfId="0" applyFont="1" applyFill="1" applyBorder="1" applyAlignment="1">
      <alignment horizontal="center"/>
    </xf>
    <xf numFmtId="0" fontId="8" fillId="7" borderId="10" xfId="0" applyFont="1" applyFill="1" applyBorder="1" applyAlignment="1">
      <alignment horizontal="right"/>
    </xf>
    <xf numFmtId="0" fontId="8" fillId="7" borderId="7" xfId="0" applyFont="1" applyFill="1" applyBorder="1" applyAlignment="1">
      <alignment horizontal="left"/>
    </xf>
    <xf numFmtId="172" fontId="7" fillId="7" borderId="7" xfId="0" applyNumberFormat="1" applyFont="1" applyFill="1" applyBorder="1"/>
    <xf numFmtId="0" fontId="8" fillId="7" borderId="15" xfId="0" applyFont="1" applyFill="1" applyBorder="1"/>
    <xf numFmtId="0" fontId="26" fillId="7" borderId="4" xfId="0" applyFont="1" applyFill="1" applyBorder="1" applyAlignment="1">
      <alignment horizontal="right"/>
    </xf>
    <xf numFmtId="172" fontId="20" fillId="6" borderId="14" xfId="0" applyNumberFormat="1" applyFont="1" applyFill="1" applyBorder="1" applyProtection="1">
      <protection locked="0"/>
    </xf>
    <xf numFmtId="170" fontId="20" fillId="6" borderId="14" xfId="0" applyNumberFormat="1" applyFont="1" applyFill="1" applyBorder="1" applyProtection="1">
      <protection locked="0"/>
    </xf>
    <xf numFmtId="172" fontId="20" fillId="6" borderId="36" xfId="0" applyNumberFormat="1" applyFont="1" applyFill="1" applyBorder="1" applyProtection="1">
      <protection locked="0"/>
    </xf>
    <xf numFmtId="170" fontId="20" fillId="6" borderId="36" xfId="0" applyNumberFormat="1" applyFont="1" applyFill="1" applyBorder="1" applyProtection="1">
      <protection locked="0"/>
    </xf>
    <xf numFmtId="172" fontId="20" fillId="6" borderId="7" xfId="0" applyNumberFormat="1" applyFont="1" applyFill="1" applyBorder="1" applyProtection="1">
      <protection locked="0"/>
    </xf>
    <xf numFmtId="170" fontId="20" fillId="6" borderId="7" xfId="0" applyNumberFormat="1" applyFont="1" applyFill="1" applyBorder="1" applyProtection="1">
      <protection locked="0"/>
    </xf>
    <xf numFmtId="172" fontId="20" fillId="3" borderId="14" xfId="0" applyNumberFormat="1" applyFont="1" applyFill="1" applyBorder="1" applyProtection="1">
      <protection locked="0"/>
    </xf>
    <xf numFmtId="172" fontId="20" fillId="3" borderId="0" xfId="0" applyNumberFormat="1" applyFont="1" applyFill="1" applyProtection="1">
      <protection locked="0"/>
    </xf>
    <xf numFmtId="172" fontId="20" fillId="3" borderId="35" xfId="0" applyNumberFormat="1" applyFont="1" applyFill="1" applyBorder="1" applyProtection="1">
      <protection locked="0"/>
    </xf>
    <xf numFmtId="172" fontId="20" fillId="3" borderId="36" xfId="0" applyNumberFormat="1" applyFont="1" applyFill="1" applyBorder="1" applyProtection="1">
      <protection locked="0"/>
    </xf>
    <xf numFmtId="172" fontId="20" fillId="3" borderId="7" xfId="0" applyNumberFormat="1" applyFont="1" applyFill="1" applyBorder="1" applyProtection="1">
      <protection locked="0"/>
    </xf>
    <xf numFmtId="168" fontId="20" fillId="6" borderId="14" xfId="0" applyNumberFormat="1" applyFont="1" applyFill="1" applyBorder="1" applyAlignment="1" applyProtection="1">
      <alignment horizontal="center"/>
      <protection locked="0"/>
    </xf>
    <xf numFmtId="15" fontId="20" fillId="6" borderId="47" xfId="0" applyNumberFormat="1" applyFont="1" applyFill="1" applyBorder="1" applyAlignment="1" applyProtection="1">
      <alignment horizontal="center"/>
      <protection locked="0"/>
    </xf>
    <xf numFmtId="172" fontId="20" fillId="6" borderId="0" xfId="0" applyNumberFormat="1" applyFont="1" applyFill="1" applyProtection="1">
      <protection locked="0"/>
    </xf>
    <xf numFmtId="168" fontId="20" fillId="6" borderId="36" xfId="0" applyNumberFormat="1" applyFont="1" applyFill="1" applyBorder="1" applyAlignment="1" applyProtection="1">
      <alignment horizontal="center"/>
      <protection locked="0"/>
    </xf>
    <xf numFmtId="0" fontId="20" fillId="6" borderId="4" xfId="0" applyFont="1" applyFill="1" applyBorder="1" applyAlignment="1" applyProtection="1">
      <alignment horizontal="center"/>
      <protection locked="0"/>
    </xf>
    <xf numFmtId="0" fontId="20" fillId="6" borderId="48" xfId="0" applyFont="1" applyFill="1" applyBorder="1" applyAlignment="1" applyProtection="1">
      <alignment horizontal="center"/>
      <protection locked="0"/>
    </xf>
    <xf numFmtId="0" fontId="20" fillId="6" borderId="46" xfId="0" applyFont="1" applyFill="1" applyBorder="1" applyAlignment="1" applyProtection="1">
      <alignment horizontal="center"/>
      <protection locked="0"/>
    </xf>
    <xf numFmtId="172" fontId="7" fillId="3" borderId="45" xfId="0" applyNumberFormat="1" applyFont="1" applyFill="1" applyBorder="1"/>
    <xf numFmtId="172" fontId="20" fillId="8" borderId="14" xfId="0" applyNumberFormat="1" applyFont="1" applyFill="1" applyBorder="1" applyProtection="1">
      <protection locked="0"/>
    </xf>
    <xf numFmtId="168" fontId="20" fillId="8" borderId="14" xfId="0" applyNumberFormat="1" applyFont="1" applyFill="1" applyBorder="1" applyAlignment="1" applyProtection="1">
      <alignment horizontal="center"/>
      <protection locked="0"/>
    </xf>
    <xf numFmtId="172" fontId="20" fillId="8" borderId="36" xfId="0" applyNumberFormat="1" applyFont="1" applyFill="1" applyBorder="1" applyProtection="1">
      <protection locked="0"/>
    </xf>
    <xf numFmtId="168" fontId="20" fillId="8" borderId="36" xfId="0" applyNumberFormat="1" applyFont="1" applyFill="1" applyBorder="1" applyAlignment="1" applyProtection="1">
      <alignment horizontal="center"/>
      <protection locked="0"/>
    </xf>
    <xf numFmtId="164" fontId="91" fillId="7" borderId="14" xfId="0" applyNumberFormat="1" applyFont="1" applyFill="1" applyBorder="1" applyAlignment="1">
      <alignment horizontal="center"/>
    </xf>
    <xf numFmtId="0" fontId="11" fillId="7" borderId="0" xfId="0" applyFont="1" applyFill="1" applyAlignment="1">
      <alignment vertical="center"/>
    </xf>
    <xf numFmtId="0" fontId="11" fillId="7" borderId="4" xfId="0" applyFont="1" applyFill="1" applyBorder="1" applyAlignment="1">
      <alignment vertical="center"/>
    </xf>
    <xf numFmtId="0" fontId="0" fillId="7" borderId="5" xfId="0" applyFill="1" applyBorder="1" applyAlignment="1">
      <alignment horizontal="center" vertical="center"/>
    </xf>
    <xf numFmtId="166" fontId="0" fillId="7" borderId="0" xfId="0" applyNumberFormat="1" applyFill="1" applyAlignment="1">
      <alignment vertical="center"/>
    </xf>
    <xf numFmtId="0" fontId="43" fillId="7" borderId="0" xfId="0" applyFont="1" applyFill="1" applyAlignment="1">
      <alignment horizontal="center" vertical="center"/>
    </xf>
    <xf numFmtId="0" fontId="15" fillId="7" borderId="0" xfId="0" applyFont="1" applyFill="1" applyAlignment="1">
      <alignment horizontal="center" vertical="center"/>
    </xf>
    <xf numFmtId="3" fontId="7" fillId="7" borderId="0" xfId="0" applyNumberFormat="1" applyFont="1" applyFill="1" applyAlignment="1">
      <alignment horizontal="center" vertical="center"/>
    </xf>
    <xf numFmtId="0" fontId="19" fillId="7" borderId="0" xfId="0" applyFont="1" applyFill="1" applyAlignment="1">
      <alignment vertical="center"/>
    </xf>
    <xf numFmtId="0" fontId="29" fillId="7" borderId="5" xfId="0" applyFont="1" applyFill="1" applyBorder="1" applyAlignment="1">
      <alignment horizontal="center" vertical="center"/>
    </xf>
    <xf numFmtId="0" fontId="29" fillId="7" borderId="0" xfId="0" applyFont="1" applyFill="1" applyAlignment="1">
      <alignment vertical="center"/>
    </xf>
    <xf numFmtId="0" fontId="29" fillId="7" borderId="5" xfId="0" applyFont="1" applyFill="1" applyBorder="1" applyAlignment="1" applyProtection="1">
      <alignment horizontal="center" vertical="center"/>
      <protection locked="0"/>
    </xf>
    <xf numFmtId="166" fontId="28" fillId="7" borderId="0" xfId="0" applyNumberFormat="1" applyFont="1" applyFill="1" applyAlignment="1">
      <alignment horizontal="center" vertical="center"/>
    </xf>
    <xf numFmtId="166" fontId="3" fillId="7" borderId="0" xfId="0" applyNumberFormat="1" applyFont="1" applyFill="1" applyAlignment="1">
      <alignment horizontal="center" vertical="center"/>
    </xf>
    <xf numFmtId="169" fontId="29" fillId="7" borderId="0" xfId="0" applyNumberFormat="1" applyFont="1" applyFill="1" applyAlignment="1" applyProtection="1">
      <alignment vertical="center"/>
      <protection locked="0"/>
    </xf>
    <xf numFmtId="166" fontId="7" fillId="7" borderId="0" xfId="0" applyNumberFormat="1" applyFont="1" applyFill="1" applyAlignment="1">
      <alignment vertical="center"/>
    </xf>
    <xf numFmtId="44" fontId="19" fillId="7" borderId="0" xfId="0" applyNumberFormat="1" applyFont="1" applyFill="1" applyAlignment="1">
      <alignment vertical="center"/>
    </xf>
    <xf numFmtId="0" fontId="20" fillId="7" borderId="0" xfId="0" applyFont="1" applyFill="1" applyAlignment="1">
      <alignment vertical="center"/>
    </xf>
    <xf numFmtId="0" fontId="20" fillId="7" borderId="0" xfId="0" applyFont="1" applyFill="1" applyAlignment="1" applyProtection="1">
      <alignment vertical="center"/>
      <protection locked="0"/>
    </xf>
    <xf numFmtId="169" fontId="19" fillId="7" borderId="3" xfId="0" applyNumberFormat="1" applyFont="1" applyFill="1" applyBorder="1" applyAlignment="1">
      <alignment vertical="center"/>
    </xf>
    <xf numFmtId="169" fontId="20" fillId="7" borderId="13" xfId="0" applyNumberFormat="1" applyFont="1" applyFill="1" applyBorder="1" applyAlignment="1" applyProtection="1">
      <alignment vertical="center"/>
      <protection locked="0"/>
    </xf>
    <xf numFmtId="166" fontId="16" fillId="7" borderId="0" xfId="0" applyNumberFormat="1" applyFont="1" applyFill="1" applyAlignment="1">
      <alignment vertical="center"/>
    </xf>
    <xf numFmtId="0" fontId="41" fillId="7" borderId="0" xfId="0" applyFont="1" applyFill="1" applyAlignment="1">
      <alignment vertical="center"/>
    </xf>
    <xf numFmtId="0" fontId="13" fillId="7" borderId="0" xfId="0" applyFont="1" applyFill="1" applyAlignment="1">
      <alignment vertical="center"/>
    </xf>
    <xf numFmtId="166" fontId="0" fillId="7" borderId="0" xfId="0" quotePrefix="1" applyNumberFormat="1" applyFill="1" applyAlignment="1">
      <alignment vertical="center"/>
    </xf>
    <xf numFmtId="44" fontId="7" fillId="7" borderId="16" xfId="0" applyNumberFormat="1" applyFont="1" applyFill="1" applyBorder="1" applyAlignment="1">
      <alignment vertical="center"/>
    </xf>
    <xf numFmtId="169" fontId="20" fillId="7" borderId="3" xfId="0" applyNumberFormat="1" applyFont="1" applyFill="1" applyBorder="1" applyAlignment="1" applyProtection="1">
      <alignment vertical="center"/>
      <protection locked="0"/>
    </xf>
    <xf numFmtId="169" fontId="20" fillId="7" borderId="0" xfId="0" applyNumberFormat="1" applyFont="1" applyFill="1" applyAlignment="1" applyProtection="1">
      <alignment vertical="center"/>
      <protection locked="0"/>
    </xf>
    <xf numFmtId="169" fontId="20" fillId="7" borderId="0" xfId="0" applyNumberFormat="1" applyFont="1" applyFill="1" applyAlignment="1">
      <alignment vertical="center"/>
    </xf>
    <xf numFmtId="0" fontId="29" fillId="7" borderId="0" xfId="0" applyFont="1" applyFill="1" applyAlignment="1" applyProtection="1">
      <alignment vertical="center"/>
      <protection locked="0"/>
    </xf>
    <xf numFmtId="166" fontId="17" fillId="7" borderId="1" xfId="0" applyNumberFormat="1" applyFont="1" applyFill="1" applyBorder="1" applyAlignment="1">
      <alignment vertical="center"/>
    </xf>
    <xf numFmtId="166" fontId="17" fillId="7" borderId="0" xfId="0" applyNumberFormat="1" applyFont="1" applyFill="1" applyAlignment="1">
      <alignment vertical="center"/>
    </xf>
    <xf numFmtId="169" fontId="29" fillId="7" borderId="3" xfId="0" applyNumberFormat="1" applyFont="1" applyFill="1" applyBorder="1" applyAlignment="1" applyProtection="1">
      <alignment vertical="center"/>
      <protection locked="0"/>
    </xf>
    <xf numFmtId="169" fontId="20" fillId="7" borderId="31" xfId="0" applyNumberFormat="1" applyFont="1" applyFill="1" applyBorder="1" applyAlignment="1">
      <alignment vertical="center"/>
    </xf>
    <xf numFmtId="169" fontId="29" fillId="7" borderId="13" xfId="0" applyNumberFormat="1" applyFont="1" applyFill="1" applyBorder="1" applyAlignment="1">
      <alignment vertical="center"/>
    </xf>
    <xf numFmtId="44" fontId="29" fillId="7" borderId="34" xfId="0" applyNumberFormat="1" applyFont="1" applyFill="1" applyBorder="1" applyAlignment="1">
      <alignment vertical="center"/>
    </xf>
    <xf numFmtId="44" fontId="29" fillId="7" borderId="0" xfId="0" applyNumberFormat="1" applyFont="1" applyFill="1" applyAlignment="1">
      <alignment vertical="center"/>
    </xf>
    <xf numFmtId="44" fontId="0" fillId="7" borderId="0" xfId="0" applyNumberFormat="1" applyFill="1" applyAlignment="1">
      <alignment vertical="center"/>
    </xf>
    <xf numFmtId="0" fontId="7" fillId="7" borderId="0" xfId="0" applyFont="1" applyFill="1" applyAlignment="1">
      <alignment horizontal="center" vertical="center"/>
    </xf>
    <xf numFmtId="166" fontId="7" fillId="7" borderId="1" xfId="0" applyNumberFormat="1" applyFont="1" applyFill="1" applyBorder="1" applyAlignment="1">
      <alignment vertical="center"/>
    </xf>
    <xf numFmtId="0" fontId="0" fillId="7" borderId="6" xfId="0" applyFill="1" applyBorder="1" applyAlignment="1">
      <alignment horizontal="center" vertical="center"/>
    </xf>
    <xf numFmtId="0" fontId="0" fillId="7" borderId="7" xfId="0" applyFill="1" applyBorder="1" applyAlignment="1">
      <alignment vertical="center"/>
    </xf>
    <xf numFmtId="166" fontId="0" fillId="7" borderId="7" xfId="0" applyNumberFormat="1" applyFill="1" applyBorder="1" applyAlignment="1">
      <alignment vertical="center"/>
    </xf>
    <xf numFmtId="166" fontId="0" fillId="7" borderId="7" xfId="0" quotePrefix="1" applyNumberFormat="1" applyFill="1" applyBorder="1" applyAlignment="1">
      <alignment vertical="center"/>
    </xf>
    <xf numFmtId="0" fontId="0" fillId="7" borderId="0" xfId="0" applyFill="1" applyAlignment="1">
      <alignment horizontal="center" vertical="center"/>
    </xf>
    <xf numFmtId="169" fontId="20" fillId="6" borderId="59" xfId="0" applyNumberFormat="1" applyFont="1" applyFill="1" applyBorder="1" applyAlignment="1" applyProtection="1">
      <alignment vertical="center"/>
      <protection locked="0"/>
    </xf>
    <xf numFmtId="169" fontId="20" fillId="6" borderId="62" xfId="0" applyNumberFormat="1" applyFont="1" applyFill="1" applyBorder="1" applyAlignment="1" applyProtection="1">
      <alignment vertical="center"/>
      <protection locked="0"/>
    </xf>
    <xf numFmtId="169" fontId="20" fillId="6" borderId="60" xfId="0" applyNumberFormat="1" applyFont="1" applyFill="1" applyBorder="1" applyAlignment="1" applyProtection="1">
      <alignment vertical="center"/>
      <protection locked="0"/>
    </xf>
    <xf numFmtId="169" fontId="20" fillId="6" borderId="61" xfId="0" applyNumberFormat="1" applyFont="1" applyFill="1" applyBorder="1" applyAlignment="1" applyProtection="1">
      <alignment vertical="center"/>
      <protection locked="0"/>
    </xf>
    <xf numFmtId="169" fontId="20" fillId="6" borderId="30" xfId="0" applyNumberFormat="1" applyFont="1" applyFill="1" applyBorder="1" applyAlignment="1" applyProtection="1">
      <alignment vertical="center"/>
      <protection locked="0"/>
    </xf>
    <xf numFmtId="169" fontId="20" fillId="6" borderId="57" xfId="0" applyNumberFormat="1" applyFont="1" applyFill="1" applyBorder="1" applyAlignment="1" applyProtection="1">
      <alignment vertical="center"/>
      <protection locked="0"/>
    </xf>
    <xf numFmtId="169" fontId="20" fillId="6" borderId="32" xfId="0" applyNumberFormat="1" applyFont="1" applyFill="1" applyBorder="1" applyAlignment="1" applyProtection="1">
      <alignment vertical="center"/>
      <protection locked="0"/>
    </xf>
    <xf numFmtId="169" fontId="20" fillId="6" borderId="31" xfId="0" applyNumberFormat="1" applyFont="1" applyFill="1" applyBorder="1" applyAlignment="1" applyProtection="1">
      <alignment vertical="center"/>
      <protection locked="0"/>
    </xf>
    <xf numFmtId="169" fontId="20" fillId="6" borderId="13" xfId="0" applyNumberFormat="1" applyFont="1" applyFill="1" applyBorder="1" applyAlignment="1" applyProtection="1">
      <alignment vertical="center"/>
      <protection locked="0"/>
    </xf>
    <xf numFmtId="169" fontId="29" fillId="6" borderId="31" xfId="0" applyNumberFormat="1" applyFont="1" applyFill="1" applyBorder="1" applyAlignment="1" applyProtection="1">
      <alignment vertical="center"/>
      <protection locked="0"/>
    </xf>
    <xf numFmtId="169" fontId="29" fillId="6" borderId="13" xfId="0" applyNumberFormat="1" applyFont="1" applyFill="1" applyBorder="1" applyAlignment="1" applyProtection="1">
      <alignment vertical="center"/>
      <protection locked="0"/>
    </xf>
    <xf numFmtId="169" fontId="29" fillId="6" borderId="32" xfId="0" applyNumberFormat="1" applyFont="1" applyFill="1" applyBorder="1" applyAlignment="1" applyProtection="1">
      <alignment vertical="center"/>
      <protection locked="0"/>
    </xf>
    <xf numFmtId="44" fontId="7" fillId="3" borderId="2" xfId="0" applyNumberFormat="1" applyFont="1" applyFill="1" applyBorder="1" applyAlignment="1">
      <alignment vertical="center"/>
    </xf>
    <xf numFmtId="44" fontId="7" fillId="3" borderId="0" xfId="0" applyNumberFormat="1" applyFont="1" applyFill="1" applyAlignment="1">
      <alignment vertical="center"/>
    </xf>
    <xf numFmtId="166" fontId="21" fillId="3" borderId="2" xfId="0" applyNumberFormat="1" applyFont="1" applyFill="1" applyBorder="1" applyAlignment="1">
      <alignment horizontal="right" vertical="center"/>
    </xf>
    <xf numFmtId="166" fontId="13" fillId="7" borderId="0" xfId="0" applyNumberFormat="1" applyFont="1" applyFill="1" applyAlignment="1">
      <alignment vertical="center"/>
    </xf>
    <xf numFmtId="0" fontId="0" fillId="7" borderId="0" xfId="0" applyFill="1"/>
    <xf numFmtId="0" fontId="11" fillId="7" borderId="12" xfId="0" applyFont="1" applyFill="1" applyBorder="1" applyAlignment="1">
      <alignment vertical="center"/>
    </xf>
    <xf numFmtId="164" fontId="23" fillId="7" borderId="16" xfId="0" applyNumberFormat="1" applyFont="1" applyFill="1" applyBorder="1" applyAlignment="1">
      <alignment horizontal="left" vertical="center"/>
    </xf>
    <xf numFmtId="0" fontId="0" fillId="7" borderId="8" xfId="0" applyFill="1" applyBorder="1"/>
    <xf numFmtId="0" fontId="0" fillId="7" borderId="17" xfId="0" applyFill="1" applyBorder="1"/>
    <xf numFmtId="164" fontId="7" fillId="7" borderId="17" xfId="0" applyNumberFormat="1" applyFont="1" applyFill="1" applyBorder="1" applyAlignment="1">
      <alignment horizontal="center"/>
    </xf>
    <xf numFmtId="0" fontId="7" fillId="7" borderId="17" xfId="0" applyFont="1" applyFill="1" applyBorder="1" applyAlignment="1">
      <alignment horizontal="center"/>
    </xf>
    <xf numFmtId="0" fontId="0" fillId="7" borderId="9" xfId="0" applyFill="1" applyBorder="1" applyAlignment="1">
      <alignment horizontal="center"/>
    </xf>
    <xf numFmtId="0" fontId="0" fillId="7" borderId="3" xfId="0" applyFill="1" applyBorder="1"/>
    <xf numFmtId="166" fontId="0" fillId="7" borderId="2" xfId="0" applyNumberFormat="1" applyFill="1" applyBorder="1"/>
    <xf numFmtId="166" fontId="0" fillId="7" borderId="0" xfId="0" applyNumberFormat="1" applyFill="1"/>
    <xf numFmtId="166" fontId="0" fillId="7" borderId="3" xfId="0" applyNumberFormat="1" applyFill="1" applyBorder="1" applyProtection="1">
      <protection locked="0"/>
    </xf>
    <xf numFmtId="44" fontId="7" fillId="7" borderId="49" xfId="0" applyNumberFormat="1" applyFont="1" applyFill="1" applyBorder="1" applyProtection="1">
      <protection locked="0"/>
    </xf>
    <xf numFmtId="166" fontId="0" fillId="7" borderId="1" xfId="0" applyNumberFormat="1" applyFill="1" applyBorder="1"/>
    <xf numFmtId="166" fontId="0" fillId="7" borderId="0" xfId="0" applyNumberFormat="1" applyFill="1" applyProtection="1">
      <protection locked="0"/>
    </xf>
    <xf numFmtId="44" fontId="7" fillId="7" borderId="3" xfId="0" applyNumberFormat="1" applyFont="1" applyFill="1" applyBorder="1" applyProtection="1">
      <protection locked="0"/>
    </xf>
    <xf numFmtId="166" fontId="0" fillId="7" borderId="1" xfId="0" applyNumberFormat="1" applyFill="1" applyBorder="1" applyProtection="1">
      <protection locked="0"/>
    </xf>
    <xf numFmtId="166" fontId="0" fillId="7" borderId="35" xfId="0" applyNumberFormat="1" applyFill="1" applyBorder="1" applyProtection="1">
      <protection locked="0"/>
    </xf>
    <xf numFmtId="0" fontId="81" fillId="7" borderId="0" xfId="0" applyFont="1" applyFill="1"/>
    <xf numFmtId="0" fontId="0" fillId="7" borderId="2" xfId="0" applyFill="1" applyBorder="1"/>
    <xf numFmtId="166" fontId="29" fillId="7" borderId="0" xfId="0" applyNumberFormat="1" applyFont="1" applyFill="1" applyAlignment="1">
      <alignment vertical="center"/>
    </xf>
    <xf numFmtId="0" fontId="0" fillId="7" borderId="0" xfId="0" applyFill="1" applyProtection="1">
      <protection locked="0"/>
    </xf>
    <xf numFmtId="44" fontId="42" fillId="7" borderId="3" xfId="0" applyNumberFormat="1" applyFont="1" applyFill="1" applyBorder="1" applyAlignment="1">
      <alignment vertical="center"/>
    </xf>
    <xf numFmtId="166" fontId="0" fillId="7" borderId="35" xfId="0" applyNumberFormat="1" applyFill="1" applyBorder="1" applyAlignment="1">
      <alignment vertical="center"/>
    </xf>
    <xf numFmtId="0" fontId="0" fillId="7" borderId="0" xfId="0" applyFill="1" applyAlignment="1">
      <alignment horizontal="left"/>
    </xf>
    <xf numFmtId="166" fontId="1" fillId="7" borderId="0" xfId="0" applyNumberFormat="1" applyFont="1" applyFill="1" applyProtection="1">
      <protection locked="0"/>
    </xf>
    <xf numFmtId="166" fontId="1" fillId="7" borderId="0" xfId="0" applyNumberFormat="1" applyFont="1" applyFill="1"/>
    <xf numFmtId="0" fontId="14" fillId="7" borderId="5" xfId="0" applyFont="1" applyFill="1" applyBorder="1" applyAlignment="1">
      <alignment horizontal="center"/>
    </xf>
    <xf numFmtId="0" fontId="4" fillId="7" borderId="0" xfId="0" applyFont="1" applyFill="1"/>
    <xf numFmtId="0" fontId="11" fillId="7" borderId="0" xfId="0" applyFont="1" applyFill="1"/>
    <xf numFmtId="0" fontId="36" fillId="7" borderId="0" xfId="0" applyFont="1" applyFill="1"/>
    <xf numFmtId="172" fontId="38" fillId="7" borderId="0" xfId="0" applyNumberFormat="1" applyFont="1" applyFill="1"/>
    <xf numFmtId="44" fontId="38" fillId="7" borderId="0" xfId="0" applyNumberFormat="1" applyFont="1" applyFill="1"/>
    <xf numFmtId="0" fontId="0" fillId="7" borderId="10" xfId="0" applyFill="1" applyBorder="1" applyAlignment="1">
      <alignment horizontal="center"/>
    </xf>
    <xf numFmtId="0" fontId="0" fillId="7" borderId="11" xfId="0" applyFill="1" applyBorder="1"/>
    <xf numFmtId="0" fontId="90" fillId="7" borderId="7" xfId="0" applyFont="1" applyFill="1" applyBorder="1"/>
    <xf numFmtId="0" fontId="52" fillId="7" borderId="7" xfId="0" applyFont="1" applyFill="1" applyBorder="1"/>
    <xf numFmtId="0" fontId="0" fillId="7" borderId="7" xfId="0" applyFill="1" applyBorder="1"/>
    <xf numFmtId="166" fontId="0" fillId="7" borderId="7" xfId="0" applyNumberFormat="1" applyFill="1" applyBorder="1"/>
    <xf numFmtId="166" fontId="16" fillId="7" borderId="7" xfId="0" quotePrefix="1" applyNumberFormat="1" applyFont="1" applyFill="1" applyBorder="1"/>
    <xf numFmtId="0" fontId="0" fillId="7" borderId="0" xfId="0" applyFill="1" applyAlignment="1">
      <alignment horizontal="center"/>
    </xf>
    <xf numFmtId="169" fontId="20" fillId="6" borderId="31" xfId="0" applyNumberFormat="1" applyFont="1" applyFill="1" applyBorder="1" applyProtection="1">
      <protection locked="0"/>
    </xf>
    <xf numFmtId="169" fontId="20" fillId="6" borderId="13" xfId="0" applyNumberFormat="1" applyFont="1" applyFill="1" applyBorder="1" applyProtection="1">
      <protection locked="0"/>
    </xf>
    <xf numFmtId="169" fontId="20" fillId="6" borderId="32" xfId="0" applyNumberFormat="1" applyFont="1" applyFill="1" applyBorder="1" applyProtection="1">
      <protection locked="0"/>
    </xf>
    <xf numFmtId="166" fontId="29" fillId="6" borderId="13" xfId="0" applyNumberFormat="1" applyFont="1" applyFill="1" applyBorder="1"/>
    <xf numFmtId="169" fontId="20" fillId="7" borderId="58" xfId="0" applyNumberFormat="1" applyFont="1" applyFill="1" applyBorder="1"/>
    <xf numFmtId="164" fontId="7" fillId="7" borderId="0" xfId="0" applyNumberFormat="1" applyFont="1" applyFill="1" applyAlignment="1">
      <alignment horizontal="center" vertical="center"/>
    </xf>
    <xf numFmtId="166" fontId="0" fillId="7" borderId="2" xfId="0" applyNumberFormat="1" applyFill="1" applyBorder="1" applyAlignment="1">
      <alignment vertical="center"/>
    </xf>
    <xf numFmtId="166" fontId="29" fillId="7" borderId="3" xfId="0" applyNumberFormat="1" applyFont="1" applyFill="1" applyBorder="1" applyAlignment="1">
      <alignment vertical="center"/>
    </xf>
    <xf numFmtId="44" fontId="42" fillId="7" borderId="49" xfId="0" applyNumberFormat="1" applyFont="1" applyFill="1" applyBorder="1" applyAlignment="1">
      <alignment vertical="center"/>
    </xf>
    <xf numFmtId="0" fontId="0" fillId="7" borderId="1" xfId="0" applyFill="1" applyBorder="1" applyAlignment="1">
      <alignment vertical="center"/>
    </xf>
    <xf numFmtId="0" fontId="0" fillId="7" borderId="35" xfId="0" applyFill="1" applyBorder="1" applyAlignment="1">
      <alignment vertical="center"/>
    </xf>
    <xf numFmtId="166" fontId="0" fillId="7" borderId="1" xfId="0" applyNumberFormat="1" applyFill="1" applyBorder="1" applyAlignment="1">
      <alignment vertical="center"/>
    </xf>
    <xf numFmtId="0" fontId="16" fillId="7" borderId="0" xfId="0" applyFont="1" applyFill="1" applyAlignment="1">
      <alignment vertical="center"/>
    </xf>
    <xf numFmtId="44" fontId="42" fillId="7" borderId="14" xfId="0" applyNumberFormat="1" applyFont="1" applyFill="1" applyBorder="1" applyAlignment="1">
      <alignment vertical="center"/>
    </xf>
    <xf numFmtId="44" fontId="42" fillId="7" borderId="0" xfId="0" applyNumberFormat="1" applyFont="1" applyFill="1" applyAlignment="1">
      <alignment vertical="center"/>
    </xf>
    <xf numFmtId="166" fontId="16" fillId="7" borderId="1" xfId="0" applyNumberFormat="1" applyFont="1" applyFill="1" applyBorder="1" applyAlignment="1">
      <alignment vertical="center"/>
    </xf>
    <xf numFmtId="166" fontId="21" fillId="7" borderId="0" xfId="0" applyNumberFormat="1" applyFont="1" applyFill="1" applyAlignment="1">
      <alignment horizontal="right" vertical="center"/>
    </xf>
    <xf numFmtId="0" fontId="20" fillId="7" borderId="5" xfId="0" applyFont="1" applyFill="1" applyBorder="1" applyAlignment="1">
      <alignment horizontal="center" vertical="center"/>
    </xf>
    <xf numFmtId="9" fontId="23" fillId="7" borderId="0" xfId="0" quotePrefix="1" applyNumberFormat="1" applyFont="1" applyFill="1" applyAlignment="1" applyProtection="1">
      <alignment vertical="center"/>
      <protection locked="0"/>
    </xf>
    <xf numFmtId="169" fontId="29" fillId="7" borderId="58" xfId="0" applyNumberFormat="1" applyFont="1" applyFill="1" applyBorder="1" applyAlignment="1">
      <alignment vertical="center"/>
    </xf>
    <xf numFmtId="0" fontId="73" fillId="7" borderId="0" xfId="0" applyFont="1" applyFill="1" applyAlignment="1">
      <alignment vertical="center"/>
    </xf>
    <xf numFmtId="44" fontId="42" fillId="7" borderId="58" xfId="0" applyNumberFormat="1" applyFont="1" applyFill="1" applyBorder="1" applyAlignment="1">
      <alignment vertical="center"/>
    </xf>
    <xf numFmtId="0" fontId="11" fillId="7" borderId="5" xfId="0" applyFont="1" applyFill="1" applyBorder="1" applyAlignment="1">
      <alignment horizontal="center" vertical="center"/>
    </xf>
    <xf numFmtId="0" fontId="39" fillId="7" borderId="0" xfId="0" applyFont="1" applyFill="1" applyAlignment="1">
      <alignment horizontal="right" vertical="center"/>
    </xf>
    <xf numFmtId="166" fontId="38" fillId="7" borderId="0" xfId="0" applyNumberFormat="1" applyFont="1" applyFill="1" applyAlignment="1">
      <alignment vertical="center"/>
    </xf>
    <xf numFmtId="44" fontId="38" fillId="7" borderId="0" xfId="0" applyNumberFormat="1" applyFont="1" applyFill="1" applyAlignment="1">
      <alignment vertical="center"/>
    </xf>
    <xf numFmtId="169" fontId="20" fillId="6" borderId="33" xfId="0" applyNumberFormat="1" applyFont="1" applyFill="1" applyBorder="1" applyAlignment="1" applyProtection="1">
      <alignment vertical="center"/>
      <protection locked="0"/>
    </xf>
    <xf numFmtId="166" fontId="29" fillId="6" borderId="13" xfId="0" applyNumberFormat="1" applyFont="1" applyFill="1" applyBorder="1" applyAlignment="1">
      <alignment vertical="center"/>
    </xf>
    <xf numFmtId="169" fontId="20" fillId="6" borderId="34" xfId="0" applyNumberFormat="1" applyFont="1" applyFill="1" applyBorder="1" applyAlignment="1" applyProtection="1">
      <alignment vertical="center"/>
      <protection locked="0"/>
    </xf>
    <xf numFmtId="0" fontId="20" fillId="7" borderId="0" xfId="0" applyFont="1" applyFill="1" applyAlignment="1">
      <alignment horizontal="center" vertical="center"/>
    </xf>
    <xf numFmtId="0" fontId="20" fillId="7" borderId="0" xfId="0" applyFont="1" applyFill="1" applyAlignment="1">
      <alignment horizontal="right" vertical="center"/>
    </xf>
    <xf numFmtId="0" fontId="20" fillId="7" borderId="23" xfId="0" applyFont="1" applyFill="1" applyBorder="1" applyAlignment="1">
      <alignment horizontal="center" vertical="center"/>
    </xf>
    <xf numFmtId="0" fontId="20" fillId="7" borderId="24" xfId="0" applyFont="1" applyFill="1" applyBorder="1" applyAlignment="1">
      <alignment horizontal="center" vertical="center"/>
    </xf>
    <xf numFmtId="0" fontId="20" fillId="7" borderId="24" xfId="0" applyFont="1" applyFill="1" applyBorder="1" applyAlignment="1">
      <alignment horizontal="right" vertical="center"/>
    </xf>
    <xf numFmtId="0" fontId="20" fillId="7" borderId="12" xfId="0" applyFont="1" applyFill="1" applyBorder="1" applyAlignment="1">
      <alignment horizontal="center" vertical="center"/>
    </xf>
    <xf numFmtId="164" fontId="23" fillId="7" borderId="0" xfId="0" applyNumberFormat="1" applyFont="1" applyFill="1" applyAlignment="1">
      <alignment horizontal="left" vertical="center"/>
    </xf>
    <xf numFmtId="0" fontId="20" fillId="7" borderId="25" xfId="0" applyFont="1" applyFill="1" applyBorder="1" applyAlignment="1">
      <alignment horizontal="right" vertical="center"/>
    </xf>
    <xf numFmtId="0" fontId="20" fillId="7" borderId="16" xfId="0" applyFont="1" applyFill="1" applyBorder="1" applyAlignment="1">
      <alignment horizontal="right" vertical="center"/>
    </xf>
    <xf numFmtId="164" fontId="46" fillId="7" borderId="16" xfId="0" applyNumberFormat="1" applyFont="1" applyFill="1" applyBorder="1" applyAlignment="1">
      <alignment horizontal="left" vertical="center"/>
    </xf>
    <xf numFmtId="164" fontId="20" fillId="7" borderId="16" xfId="0" applyNumberFormat="1" applyFont="1" applyFill="1" applyBorder="1" applyAlignment="1">
      <alignment horizontal="center" vertical="center"/>
    </xf>
    <xf numFmtId="164" fontId="20" fillId="7" borderId="26" xfId="0" applyNumberFormat="1" applyFont="1" applyFill="1" applyBorder="1" applyAlignment="1">
      <alignment horizontal="center" vertical="center"/>
    </xf>
    <xf numFmtId="0" fontId="20" fillId="7" borderId="8" xfId="0" applyFont="1" applyFill="1" applyBorder="1"/>
    <xf numFmtId="0" fontId="20" fillId="7" borderId="17" xfId="0" applyFont="1" applyFill="1" applyBorder="1"/>
    <xf numFmtId="0" fontId="20" fillId="7" borderId="17" xfId="0" applyFont="1" applyFill="1" applyBorder="1" applyAlignment="1">
      <alignment horizontal="right"/>
    </xf>
    <xf numFmtId="0" fontId="20" fillId="7" borderId="18" xfId="0" applyFont="1" applyFill="1" applyBorder="1"/>
    <xf numFmtId="0" fontId="19" fillId="7" borderId="5" xfId="0" applyFont="1" applyFill="1" applyBorder="1" applyAlignment="1">
      <alignment horizontal="center"/>
    </xf>
    <xf numFmtId="0" fontId="20" fillId="7" borderId="3" xfId="0" applyFont="1" applyFill="1" applyBorder="1"/>
    <xf numFmtId="0" fontId="19" fillId="7" borderId="0" xfId="0" applyFont="1" applyFill="1"/>
    <xf numFmtId="0" fontId="23" fillId="7" borderId="0" xfId="0" applyFont="1" applyFill="1" applyAlignment="1">
      <alignment horizontal="left"/>
    </xf>
    <xf numFmtId="0" fontId="20" fillId="7" borderId="4" xfId="0" applyFont="1" applyFill="1" applyBorder="1"/>
    <xf numFmtId="0" fontId="20" fillId="7" borderId="9" xfId="0" applyFont="1" applyFill="1" applyBorder="1" applyAlignment="1">
      <alignment horizontal="center"/>
    </xf>
    <xf numFmtId="0" fontId="20" fillId="7" borderId="0" xfId="0" applyFont="1" applyFill="1" applyAlignment="1">
      <alignment horizontal="right"/>
    </xf>
    <xf numFmtId="166" fontId="19" fillId="7" borderId="0" xfId="0" applyNumberFormat="1" applyFont="1" applyFill="1" applyAlignment="1">
      <alignment horizontal="right"/>
    </xf>
    <xf numFmtId="0" fontId="50" fillId="7" borderId="9" xfId="0" applyFont="1" applyFill="1" applyBorder="1" applyAlignment="1">
      <alignment horizontal="center" vertical="center"/>
    </xf>
    <xf numFmtId="0" fontId="20" fillId="7" borderId="3" xfId="0" applyFont="1" applyFill="1" applyBorder="1" applyAlignment="1">
      <alignment vertical="center"/>
    </xf>
    <xf numFmtId="166" fontId="51" fillId="7" borderId="0" xfId="0" applyNumberFormat="1" applyFont="1" applyFill="1" applyAlignment="1">
      <alignment horizontal="center" vertical="center" wrapText="1"/>
    </xf>
    <xf numFmtId="164" fontId="37" fillId="7" borderId="0" xfId="0" applyNumberFormat="1" applyFont="1" applyFill="1" applyAlignment="1">
      <alignment horizontal="center" vertical="center" wrapText="1"/>
    </xf>
    <xf numFmtId="166" fontId="19" fillId="7" borderId="0" xfId="0" applyNumberFormat="1" applyFont="1" applyFill="1" applyAlignment="1">
      <alignment horizontal="center" vertical="center" wrapText="1"/>
    </xf>
    <xf numFmtId="0" fontId="37" fillId="7" borderId="9" xfId="0" applyFont="1" applyFill="1" applyBorder="1" applyAlignment="1">
      <alignment horizontal="center"/>
    </xf>
    <xf numFmtId="44" fontId="26" fillId="7" borderId="30" xfId="0" applyNumberFormat="1" applyFont="1" applyFill="1" applyBorder="1" applyAlignment="1">
      <alignment horizontal="right"/>
    </xf>
    <xf numFmtId="44" fontId="21" fillId="7" borderId="0" xfId="0" applyNumberFormat="1" applyFont="1" applyFill="1" applyAlignment="1">
      <alignment horizontal="right"/>
    </xf>
    <xf numFmtId="44" fontId="20" fillId="7" borderId="0" xfId="0" applyNumberFormat="1" applyFont="1" applyFill="1"/>
    <xf numFmtId="44" fontId="26" fillId="7" borderId="13" xfId="0" applyNumberFormat="1" applyFont="1" applyFill="1" applyBorder="1" applyAlignment="1">
      <alignment horizontal="right"/>
    </xf>
    <xf numFmtId="166" fontId="20" fillId="7" borderId="0" xfId="0" applyNumberFormat="1" applyFont="1" applyFill="1" applyAlignment="1">
      <alignment horizontal="right"/>
    </xf>
    <xf numFmtId="44" fontId="26" fillId="7" borderId="13" xfId="0" applyNumberFormat="1" applyFont="1" applyFill="1" applyBorder="1"/>
    <xf numFmtId="166" fontId="20" fillId="7" borderId="0" xfId="0" applyNumberFormat="1" applyFont="1" applyFill="1"/>
    <xf numFmtId="166" fontId="20" fillId="7" borderId="3" xfId="0" applyNumberFormat="1" applyFont="1" applyFill="1" applyBorder="1"/>
    <xf numFmtId="44" fontId="26" fillId="7" borderId="32" xfId="0" applyNumberFormat="1" applyFont="1" applyFill="1" applyBorder="1"/>
    <xf numFmtId="44" fontId="19" fillId="7" borderId="3" xfId="0" applyNumberFormat="1" applyFont="1" applyFill="1" applyBorder="1"/>
    <xf numFmtId="172" fontId="26" fillId="7" borderId="0" xfId="0" applyNumberFormat="1" applyFont="1" applyFill="1"/>
    <xf numFmtId="169" fontId="26" fillId="7" borderId="0" xfId="0" applyNumberFormat="1" applyFont="1" applyFill="1"/>
    <xf numFmtId="44" fontId="19" fillId="7" borderId="0" xfId="0" applyNumberFormat="1" applyFont="1" applyFill="1" applyAlignment="1">
      <alignment horizontal="right"/>
    </xf>
    <xf numFmtId="166" fontId="19" fillId="7" borderId="1" xfId="0" applyNumberFormat="1" applyFont="1" applyFill="1" applyBorder="1" applyAlignment="1">
      <alignment horizontal="right"/>
    </xf>
    <xf numFmtId="164" fontId="7" fillId="7" borderId="14" xfId="0" applyNumberFormat="1" applyFont="1" applyFill="1" applyBorder="1" applyAlignment="1">
      <alignment horizontal="center"/>
    </xf>
    <xf numFmtId="164" fontId="19" fillId="7" borderId="0" xfId="0" applyNumberFormat="1" applyFont="1" applyFill="1" applyAlignment="1">
      <alignment horizontal="right"/>
    </xf>
    <xf numFmtId="166" fontId="55" fillId="7" borderId="0" xfId="0" applyNumberFormat="1" applyFont="1" applyFill="1" applyAlignment="1">
      <alignment horizontal="right"/>
    </xf>
    <xf numFmtId="0" fontId="58" fillId="7" borderId="0" xfId="0" applyFont="1" applyFill="1" applyAlignment="1">
      <alignment horizontal="left"/>
    </xf>
    <xf numFmtId="44" fontId="56" fillId="7" borderId="0" xfId="0" applyNumberFormat="1" applyFont="1" applyFill="1" applyAlignment="1">
      <alignment horizontal="right"/>
    </xf>
    <xf numFmtId="0" fontId="20" fillId="7" borderId="20" xfId="0" applyFont="1" applyFill="1" applyBorder="1" applyAlignment="1">
      <alignment horizontal="center"/>
    </xf>
    <xf numFmtId="0" fontId="20" fillId="7" borderId="21" xfId="0" applyFont="1" applyFill="1" applyBorder="1"/>
    <xf numFmtId="0" fontId="19" fillId="7" borderId="1" xfId="0" applyFont="1" applyFill="1" applyBorder="1"/>
    <xf numFmtId="0" fontId="20" fillId="7" borderId="1" xfId="0" applyFont="1" applyFill="1" applyBorder="1"/>
    <xf numFmtId="0" fontId="20" fillId="7" borderId="1" xfId="0" applyFont="1" applyFill="1" applyBorder="1" applyAlignment="1">
      <alignment horizontal="right"/>
    </xf>
    <xf numFmtId="44" fontId="56" fillId="7" borderId="1" xfId="0" applyNumberFormat="1" applyFont="1" applyFill="1" applyBorder="1" applyAlignment="1">
      <alignment horizontal="right"/>
    </xf>
    <xf numFmtId="0" fontId="20" fillId="7" borderId="22" xfId="0" applyFont="1" applyFill="1" applyBorder="1"/>
    <xf numFmtId="0" fontId="19" fillId="7" borderId="5" xfId="0" applyFont="1" applyFill="1" applyBorder="1" applyAlignment="1">
      <alignment horizontal="center" vertical="center"/>
    </xf>
    <xf numFmtId="0" fontId="23" fillId="7" borderId="0" xfId="0" applyFont="1" applyFill="1" applyAlignment="1">
      <alignment horizontal="center" vertical="center"/>
    </xf>
    <xf numFmtId="166" fontId="19" fillId="7" borderId="0" xfId="0" applyNumberFormat="1" applyFont="1" applyFill="1" applyAlignment="1">
      <alignment horizontal="right" vertical="center"/>
    </xf>
    <xf numFmtId="0" fontId="50" fillId="7" borderId="5" xfId="0" applyFont="1" applyFill="1" applyBorder="1" applyAlignment="1">
      <alignment horizontal="center" vertical="center"/>
    </xf>
    <xf numFmtId="164" fontId="51" fillId="7" borderId="0" xfId="0" applyNumberFormat="1" applyFont="1" applyFill="1" applyAlignment="1">
      <alignment horizontal="center" vertical="center" wrapText="1"/>
    </xf>
    <xf numFmtId="166" fontId="37" fillId="7" borderId="0" xfId="0" applyNumberFormat="1" applyFont="1" applyFill="1" applyAlignment="1">
      <alignment horizontal="center" vertical="center" wrapText="1"/>
    </xf>
    <xf numFmtId="0" fontId="37" fillId="7" borderId="5" xfId="0" applyFont="1" applyFill="1" applyBorder="1" applyAlignment="1">
      <alignment horizontal="center" vertical="center"/>
    </xf>
    <xf numFmtId="44" fontId="26" fillId="7" borderId="31" xfId="2" applyFont="1" applyFill="1" applyBorder="1" applyAlignment="1" applyProtection="1"/>
    <xf numFmtId="44" fontId="20" fillId="7" borderId="0" xfId="2" applyFont="1" applyFill="1" applyBorder="1" applyAlignment="1" applyProtection="1">
      <alignment vertical="center"/>
    </xf>
    <xf numFmtId="44" fontId="26" fillId="7" borderId="13" xfId="2" applyFont="1" applyFill="1" applyBorder="1" applyAlignment="1" applyProtection="1"/>
    <xf numFmtId="0" fontId="37" fillId="7" borderId="9" xfId="0" applyFont="1" applyFill="1" applyBorder="1" applyAlignment="1">
      <alignment horizontal="center" vertical="center"/>
    </xf>
    <xf numFmtId="44" fontId="26" fillId="7" borderId="57" xfId="2" applyFont="1" applyFill="1" applyBorder="1" applyAlignment="1" applyProtection="1"/>
    <xf numFmtId="44" fontId="26" fillId="7" borderId="32" xfId="2" applyFont="1" applyFill="1" applyBorder="1" applyAlignment="1" applyProtection="1"/>
    <xf numFmtId="44" fontId="19" fillId="7" borderId="3" xfId="0" applyNumberFormat="1" applyFont="1" applyFill="1" applyBorder="1" applyAlignment="1">
      <alignment vertical="center"/>
    </xf>
    <xf numFmtId="171" fontId="20" fillId="7" borderId="0" xfId="2" applyNumberFormat="1" applyFont="1" applyFill="1" applyBorder="1" applyAlignment="1" applyProtection="1">
      <alignment vertical="center"/>
    </xf>
    <xf numFmtId="44" fontId="19" fillId="7" borderId="2" xfId="0" applyNumberFormat="1" applyFont="1" applyFill="1" applyBorder="1" applyAlignment="1">
      <alignment horizontal="right"/>
    </xf>
    <xf numFmtId="166" fontId="19" fillId="7" borderId="0" xfId="0" applyNumberFormat="1" applyFont="1" applyFill="1" applyAlignment="1">
      <alignment vertical="center"/>
    </xf>
    <xf numFmtId="164" fontId="7" fillId="7" borderId="0" xfId="0" applyNumberFormat="1" applyFont="1" applyFill="1" applyAlignment="1">
      <alignment horizontal="center"/>
    </xf>
    <xf numFmtId="0" fontId="20" fillId="7" borderId="35" xfId="0" applyFont="1" applyFill="1" applyBorder="1"/>
    <xf numFmtId="0" fontId="58" fillId="7" borderId="0" xfId="0" applyFont="1" applyFill="1" applyAlignment="1">
      <alignment horizontal="center"/>
    </xf>
    <xf numFmtId="0" fontId="58" fillId="7" borderId="0" xfId="0" applyFont="1" applyFill="1" applyAlignment="1">
      <alignment horizontal="right"/>
    </xf>
    <xf numFmtId="0" fontId="58" fillId="7" borderId="1" xfId="0" applyFont="1" applyFill="1" applyBorder="1" applyAlignment="1">
      <alignment horizontal="right"/>
    </xf>
    <xf numFmtId="0" fontId="58" fillId="7" borderId="0" xfId="0" applyFont="1" applyFill="1" applyAlignment="1">
      <alignment horizontal="center" wrapText="1"/>
    </xf>
    <xf numFmtId="0" fontId="20" fillId="7" borderId="10" xfId="0" applyFont="1" applyFill="1" applyBorder="1" applyAlignment="1">
      <alignment horizontal="center"/>
    </xf>
    <xf numFmtId="0" fontId="20" fillId="7" borderId="7" xfId="0" applyFont="1" applyFill="1" applyBorder="1"/>
    <xf numFmtId="0" fontId="20" fillId="7" borderId="7" xfId="0" applyFont="1" applyFill="1" applyBorder="1" applyAlignment="1">
      <alignment horizontal="right"/>
    </xf>
    <xf numFmtId="166" fontId="20" fillId="7" borderId="7" xfId="0" applyNumberFormat="1" applyFont="1" applyFill="1" applyBorder="1"/>
    <xf numFmtId="166" fontId="27" fillId="7" borderId="7" xfId="0" quotePrefix="1" applyNumberFormat="1" applyFont="1" applyFill="1" applyBorder="1"/>
    <xf numFmtId="0" fontId="20" fillId="7" borderId="19" xfId="0" applyFont="1" applyFill="1" applyBorder="1"/>
    <xf numFmtId="0" fontId="20" fillId="7" borderId="0" xfId="0" applyFont="1" applyFill="1" applyAlignment="1">
      <alignment horizontal="center"/>
    </xf>
    <xf numFmtId="0" fontId="0" fillId="7" borderId="23" xfId="0" applyFill="1" applyBorder="1"/>
    <xf numFmtId="0" fontId="0" fillId="7" borderId="24" xfId="0" applyFill="1" applyBorder="1"/>
    <xf numFmtId="0" fontId="7" fillId="7" borderId="0" xfId="0" applyFont="1" applyFill="1" applyAlignment="1">
      <alignment horizontal="right"/>
    </xf>
    <xf numFmtId="0" fontId="0" fillId="7" borderId="12" xfId="0" applyFill="1" applyBorder="1"/>
    <xf numFmtId="0" fontId="0" fillId="7" borderId="9" xfId="0" applyFill="1" applyBorder="1"/>
    <xf numFmtId="0" fontId="0" fillId="7" borderId="27" xfId="0" applyFill="1" applyBorder="1"/>
    <xf numFmtId="0" fontId="4" fillId="7" borderId="16" xfId="0" applyFont="1" applyFill="1" applyBorder="1"/>
    <xf numFmtId="0" fontId="0" fillId="7" borderId="16" xfId="0" applyFill="1" applyBorder="1"/>
    <xf numFmtId="0" fontId="0" fillId="7" borderId="16" xfId="0" applyFill="1" applyBorder="1" applyAlignment="1">
      <alignment horizontal="left"/>
    </xf>
    <xf numFmtId="0" fontId="0" fillId="7" borderId="26" xfId="0" applyFill="1" applyBorder="1"/>
    <xf numFmtId="0" fontId="0" fillId="7" borderId="4" xfId="0" applyFill="1" applyBorder="1"/>
    <xf numFmtId="0" fontId="7" fillId="7" borderId="0" xfId="0" applyFont="1" applyFill="1" applyAlignment="1">
      <alignment horizontal="left"/>
    </xf>
    <xf numFmtId="0" fontId="61" fillId="7" borderId="0" xfId="0" applyFont="1" applyFill="1" applyAlignment="1">
      <alignment horizontal="left"/>
    </xf>
    <xf numFmtId="0" fontId="65" fillId="7" borderId="0" xfId="0" applyFont="1" applyFill="1" applyAlignment="1">
      <alignment wrapText="1"/>
    </xf>
    <xf numFmtId="0" fontId="66" fillId="7" borderId="0" xfId="0" applyFont="1" applyFill="1" applyAlignment="1">
      <alignment horizontal="center"/>
    </xf>
    <xf numFmtId="0" fontId="68" fillId="7" borderId="0" xfId="0" applyFont="1" applyFill="1" applyAlignment="1">
      <alignment horizontal="center"/>
    </xf>
    <xf numFmtId="172" fontId="0" fillId="7" borderId="0" xfId="0" applyNumberFormat="1" applyFill="1"/>
    <xf numFmtId="172" fontId="0" fillId="7" borderId="0" xfId="0" applyNumberFormat="1" applyFill="1" applyAlignment="1">
      <alignment horizontal="right"/>
    </xf>
    <xf numFmtId="44" fontId="29" fillId="7" borderId="0" xfId="0" applyNumberFormat="1" applyFont="1" applyFill="1" applyAlignment="1">
      <alignment horizontal="right"/>
    </xf>
    <xf numFmtId="44" fontId="0" fillId="7" borderId="35" xfId="0" applyNumberFormat="1" applyFill="1" applyBorder="1" applyAlignment="1">
      <alignment horizontal="right"/>
    </xf>
    <xf numFmtId="0" fontId="51" fillId="7" borderId="0" xfId="0" applyFont="1" applyFill="1"/>
    <xf numFmtId="0" fontId="7" fillId="7" borderId="0" xfId="0" applyFont="1" applyFill="1" applyAlignment="1">
      <alignment horizontal="center" vertical="top"/>
    </xf>
    <xf numFmtId="0" fontId="8" fillId="7" borderId="0" xfId="0" applyFont="1" applyFill="1" applyAlignment="1">
      <alignment horizontal="left" wrapText="1"/>
    </xf>
    <xf numFmtId="0" fontId="0" fillId="7" borderId="0" xfId="0" applyFill="1" applyAlignment="1">
      <alignment horizontal="left" wrapText="1"/>
    </xf>
    <xf numFmtId="0" fontId="34" fillId="7" borderId="0" xfId="0" applyFont="1" applyFill="1" applyAlignment="1">
      <alignment horizontal="center"/>
    </xf>
    <xf numFmtId="0" fontId="0" fillId="7" borderId="35" xfId="0" applyFill="1" applyBorder="1"/>
    <xf numFmtId="0" fontId="13" fillId="7" borderId="0" xfId="0" applyFont="1" applyFill="1"/>
    <xf numFmtId="172" fontId="0" fillId="7" borderId="14" xfId="0" applyNumberFormat="1" applyFill="1" applyBorder="1"/>
    <xf numFmtId="0" fontId="13" fillId="7" borderId="0" xfId="0" applyFont="1" applyFill="1" applyAlignment="1">
      <alignment horizontal="left"/>
    </xf>
    <xf numFmtId="172" fontId="0" fillId="7" borderId="2" xfId="0" applyNumberFormat="1" applyFill="1" applyBorder="1"/>
    <xf numFmtId="0" fontId="39" fillId="7" borderId="0" xfId="0" applyFont="1" applyFill="1" applyAlignment="1">
      <alignment horizontal="center"/>
    </xf>
    <xf numFmtId="0" fontId="0" fillId="7" borderId="2" xfId="0" applyFill="1" applyBorder="1" applyAlignment="1">
      <alignment horizontal="left"/>
    </xf>
    <xf numFmtId="0" fontId="0" fillId="7" borderId="28" xfId="0" applyFill="1" applyBorder="1"/>
    <xf numFmtId="168" fontId="7" fillId="7" borderId="0" xfId="0" applyNumberFormat="1" applyFont="1" applyFill="1" applyAlignment="1">
      <alignment horizontal="center"/>
    </xf>
    <xf numFmtId="44" fontId="0" fillId="7" borderId="29" xfId="0" applyNumberFormat="1" applyFill="1" applyBorder="1"/>
    <xf numFmtId="168" fontId="19" fillId="7" borderId="0" xfId="0" applyNumberFormat="1" applyFont="1" applyFill="1" applyAlignment="1">
      <alignment horizontal="center"/>
    </xf>
    <xf numFmtId="44" fontId="0" fillId="7" borderId="0" xfId="0" applyNumberFormat="1" applyFill="1"/>
    <xf numFmtId="44" fontId="8" fillId="7" borderId="0" xfId="0" applyNumberFormat="1" applyFont="1" applyFill="1" applyAlignment="1">
      <alignment horizontal="right"/>
    </xf>
    <xf numFmtId="0" fontId="3" fillId="7" borderId="0" xfId="0" applyFont="1" applyFill="1"/>
    <xf numFmtId="44" fontId="4" fillId="7" borderId="0" xfId="0" applyNumberFormat="1" applyFont="1" applyFill="1" applyAlignment="1">
      <alignment horizontal="right"/>
    </xf>
    <xf numFmtId="0" fontId="19" fillId="7" borderId="21" xfId="0" applyFont="1" applyFill="1" applyBorder="1"/>
    <xf numFmtId="0" fontId="0" fillId="7" borderId="1" xfId="0" applyFill="1" applyBorder="1" applyAlignment="1">
      <alignment horizontal="left"/>
    </xf>
    <xf numFmtId="0" fontId="0" fillId="7" borderId="1" xfId="0" applyFill="1" applyBorder="1"/>
    <xf numFmtId="44" fontId="4" fillId="7" borderId="1" xfId="0" applyNumberFormat="1" applyFont="1" applyFill="1" applyBorder="1" applyAlignment="1">
      <alignment horizontal="right"/>
    </xf>
    <xf numFmtId="0" fontId="0" fillId="7" borderId="63" xfId="0" applyFill="1" applyBorder="1"/>
    <xf numFmtId="0" fontId="92" fillId="7" borderId="3" xfId="0" applyFont="1" applyFill="1" applyBorder="1"/>
    <xf numFmtId="0" fontId="92" fillId="7" borderId="0" xfId="0" applyFont="1" applyFill="1"/>
    <xf numFmtId="0" fontId="7" fillId="7" borderId="3" xfId="0" applyFont="1" applyFill="1" applyBorder="1"/>
    <xf numFmtId="0" fontId="19" fillId="7" borderId="3" xfId="0" applyFont="1" applyFill="1" applyBorder="1"/>
    <xf numFmtId="0" fontId="0" fillId="7" borderId="64" xfId="0" applyFill="1" applyBorder="1"/>
    <xf numFmtId="0" fontId="93" fillId="7" borderId="0" xfId="0" applyFont="1" applyFill="1" applyAlignment="1">
      <alignment horizontal="left"/>
    </xf>
    <xf numFmtId="0" fontId="93" fillId="7" borderId="0" xfId="0" applyFont="1" applyFill="1"/>
    <xf numFmtId="0" fontId="91" fillId="7" borderId="3" xfId="0" applyFont="1" applyFill="1" applyBorder="1"/>
    <xf numFmtId="0" fontId="94" fillId="7" borderId="0" xfId="0" applyFont="1" applyFill="1" applyAlignment="1">
      <alignment horizontal="left"/>
    </xf>
    <xf numFmtId="0" fontId="94" fillId="7" borderId="0" xfId="0" applyFont="1" applyFill="1"/>
    <xf numFmtId="0" fontId="91" fillId="7" borderId="0" xfId="0" applyFont="1" applyFill="1"/>
    <xf numFmtId="0" fontId="19" fillId="7" borderId="65" xfId="0" applyFont="1" applyFill="1" applyBorder="1"/>
    <xf numFmtId="44" fontId="4" fillId="7" borderId="2" xfId="0" applyNumberFormat="1" applyFont="1" applyFill="1" applyBorder="1" applyAlignment="1">
      <alignment horizontal="right"/>
    </xf>
    <xf numFmtId="0" fontId="0" fillId="7" borderId="66" xfId="0" applyFill="1" applyBorder="1"/>
    <xf numFmtId="0" fontId="0" fillId="7" borderId="10" xfId="0" applyFill="1" applyBorder="1"/>
    <xf numFmtId="0" fontId="0" fillId="7" borderId="7" xfId="0" applyFill="1" applyBorder="1" applyAlignment="1">
      <alignment horizontal="left"/>
    </xf>
    <xf numFmtId="0" fontId="0" fillId="7" borderId="19" xfId="0" applyFill="1" applyBorder="1"/>
    <xf numFmtId="0" fontId="0" fillId="7" borderId="24" xfId="0" applyFill="1" applyBorder="1" applyAlignment="1">
      <alignment horizontal="left"/>
    </xf>
    <xf numFmtId="0" fontId="12" fillId="7" borderId="0" xfId="3" applyFont="1" applyFill="1"/>
    <xf numFmtId="0" fontId="12" fillId="7" borderId="23" xfId="3" applyFont="1" applyFill="1" applyBorder="1" applyAlignment="1">
      <alignment horizontal="center"/>
    </xf>
    <xf numFmtId="0" fontId="12" fillId="7" borderId="24" xfId="3" applyFont="1" applyFill="1" applyBorder="1" applyAlignment="1">
      <alignment horizontal="center"/>
    </xf>
    <xf numFmtId="0" fontId="12" fillId="7" borderId="12" xfId="3" applyFont="1" applyFill="1" applyBorder="1" applyAlignment="1">
      <alignment horizontal="center"/>
    </xf>
    <xf numFmtId="0" fontId="12" fillId="7" borderId="9" xfId="3" applyFont="1" applyFill="1" applyBorder="1"/>
    <xf numFmtId="0" fontId="12" fillId="7" borderId="4" xfId="3" applyFont="1" applyFill="1" applyBorder="1"/>
    <xf numFmtId="0" fontId="12" fillId="7" borderId="0" xfId="3" applyFont="1" applyFill="1" applyAlignment="1">
      <alignment horizontal="right"/>
    </xf>
    <xf numFmtId="0" fontId="4" fillId="7" borderId="9" xfId="3" applyFont="1" applyFill="1" applyBorder="1"/>
    <xf numFmtId="0" fontId="8" fillId="7" borderId="0" xfId="3" applyFill="1"/>
    <xf numFmtId="0" fontId="3" fillId="7" borderId="0" xfId="3" applyFont="1" applyFill="1"/>
    <xf numFmtId="0" fontId="51" fillId="7" borderId="0" xfId="3" applyFont="1" applyFill="1" applyAlignment="1">
      <alignment horizontal="center"/>
    </xf>
    <xf numFmtId="0" fontId="4" fillId="7" borderId="33" xfId="3" applyFont="1" applyFill="1" applyBorder="1" applyAlignment="1" applyProtection="1">
      <alignment horizontal="center" vertical="center"/>
      <protection locked="0"/>
    </xf>
    <xf numFmtId="0" fontId="12" fillId="7" borderId="0" xfId="3" applyFont="1" applyFill="1" applyAlignment="1">
      <alignment vertical="center"/>
    </xf>
    <xf numFmtId="0" fontId="4" fillId="7" borderId="9" xfId="3" applyFont="1" applyFill="1" applyBorder="1" applyAlignment="1">
      <alignment vertical="top"/>
    </xf>
    <xf numFmtId="0" fontId="12" fillId="7" borderId="0" xfId="3" applyFont="1" applyFill="1" applyAlignment="1">
      <alignment horizontal="left" wrapText="1"/>
    </xf>
    <xf numFmtId="0" fontId="12" fillId="7" borderId="0" xfId="3" applyFont="1" applyFill="1" applyAlignment="1">
      <alignment wrapText="1"/>
    </xf>
    <xf numFmtId="0" fontId="12" fillId="7" borderId="9" xfId="3" applyFont="1" applyFill="1" applyBorder="1" applyAlignment="1">
      <alignment vertical="top"/>
    </xf>
    <xf numFmtId="0" fontId="12" fillId="7" borderId="0" xfId="3" applyFont="1" applyFill="1" applyAlignment="1">
      <alignment horizontal="left"/>
    </xf>
    <xf numFmtId="0" fontId="4" fillId="7" borderId="0" xfId="3" applyFont="1" applyFill="1" applyAlignment="1">
      <alignment wrapText="1"/>
    </xf>
    <xf numFmtId="0" fontId="43" fillId="7" borderId="0" xfId="3" applyFont="1" applyFill="1"/>
    <xf numFmtId="172" fontId="4" fillId="7" borderId="0" xfId="3" applyNumberFormat="1" applyFont="1" applyFill="1" applyAlignment="1">
      <alignment horizontal="right"/>
    </xf>
    <xf numFmtId="172" fontId="4" fillId="7" borderId="4" xfId="3" applyNumberFormat="1" applyFont="1" applyFill="1" applyBorder="1" applyAlignment="1">
      <alignment horizontal="right"/>
    </xf>
    <xf numFmtId="0" fontId="4" fillId="7" borderId="0" xfId="3" applyFont="1" applyFill="1" applyAlignment="1">
      <alignment horizontal="left"/>
    </xf>
    <xf numFmtId="0" fontId="19" fillId="7" borderId="0" xfId="3" applyFont="1" applyFill="1" applyAlignment="1">
      <alignment horizontal="center" vertical="center" wrapText="1"/>
    </xf>
    <xf numFmtId="0" fontId="19" fillId="7" borderId="4" xfId="3" applyFont="1" applyFill="1" applyBorder="1" applyAlignment="1">
      <alignment horizontal="center" vertical="center" wrapText="1"/>
    </xf>
    <xf numFmtId="0" fontId="40" fillId="7" borderId="0" xfId="3" applyFont="1" applyFill="1"/>
    <xf numFmtId="0" fontId="12" fillId="7" borderId="51" xfId="3" applyFont="1" applyFill="1" applyBorder="1" applyAlignment="1" applyProtection="1">
      <alignment horizontal="center" vertical="center"/>
      <protection locked="0"/>
    </xf>
    <xf numFmtId="0" fontId="12" fillId="7" borderId="52" xfId="3" applyFont="1" applyFill="1" applyBorder="1" applyAlignment="1" applyProtection="1">
      <alignment horizontal="center" vertical="center"/>
      <protection locked="0"/>
    </xf>
    <xf numFmtId="0" fontId="4" fillId="7" borderId="0" xfId="3" applyFont="1" applyFill="1" applyAlignment="1">
      <alignment vertical="top"/>
    </xf>
    <xf numFmtId="0" fontId="4" fillId="7" borderId="0" xfId="3" applyFont="1" applyFill="1"/>
    <xf numFmtId="0" fontId="4" fillId="7" borderId="2" xfId="3" applyFont="1" applyFill="1" applyBorder="1" applyAlignment="1">
      <alignment horizontal="center"/>
    </xf>
    <xf numFmtId="0" fontId="4" fillId="7" borderId="0" xfId="3" applyFont="1" applyFill="1" applyAlignment="1">
      <alignment horizontal="center"/>
    </xf>
    <xf numFmtId="0" fontId="16" fillId="7" borderId="0" xfId="3" applyFont="1" applyFill="1"/>
    <xf numFmtId="0" fontId="8" fillId="7" borderId="9" xfId="3" applyFill="1" applyBorder="1"/>
    <xf numFmtId="49" fontId="4" fillId="7" borderId="0" xfId="3" applyNumberFormat="1" applyFont="1" applyFill="1"/>
    <xf numFmtId="0" fontId="8" fillId="7" borderId="0" xfId="3" applyFill="1" applyAlignment="1">
      <alignment horizontal="left"/>
    </xf>
    <xf numFmtId="0" fontId="8" fillId="7" borderId="0" xfId="3" applyFill="1" applyAlignment="1">
      <alignment horizontal="right"/>
    </xf>
    <xf numFmtId="0" fontId="11" fillId="10" borderId="50" xfId="3" applyFont="1" applyFill="1" applyBorder="1" applyAlignment="1" applyProtection="1">
      <alignment horizontal="center"/>
      <protection locked="0"/>
    </xf>
    <xf numFmtId="173" fontId="84" fillId="7" borderId="0" xfId="4" applyNumberFormat="1" applyFont="1" applyFill="1" applyAlignment="1">
      <alignment vertical="center"/>
    </xf>
    <xf numFmtId="173" fontId="85" fillId="7" borderId="0" xfId="4" applyNumberFormat="1" applyFont="1" applyFill="1" applyAlignment="1">
      <alignment vertical="center"/>
    </xf>
    <xf numFmtId="173" fontId="84" fillId="7" borderId="23" xfId="4" applyNumberFormat="1" applyFont="1" applyFill="1" applyBorder="1"/>
    <xf numFmtId="173" fontId="84" fillId="7" borderId="24" xfId="4" applyNumberFormat="1" applyFont="1" applyFill="1" applyBorder="1" applyAlignment="1">
      <alignment horizontal="center"/>
    </xf>
    <xf numFmtId="173" fontId="86" fillId="7" borderId="24" xfId="4" applyNumberFormat="1" applyFont="1" applyFill="1" applyBorder="1" applyAlignment="1">
      <alignment horizontal="center"/>
    </xf>
    <xf numFmtId="173" fontId="84" fillId="7" borderId="12" xfId="4" applyNumberFormat="1" applyFont="1" applyFill="1" applyBorder="1" applyAlignment="1">
      <alignment horizontal="center"/>
    </xf>
    <xf numFmtId="173" fontId="85" fillId="7" borderId="0" xfId="4" applyNumberFormat="1" applyFont="1" applyFill="1"/>
    <xf numFmtId="173" fontId="84" fillId="7" borderId="9" xfId="4" applyNumberFormat="1" applyFont="1" applyFill="1" applyBorder="1" applyAlignment="1">
      <alignment vertical="center"/>
    </xf>
    <xf numFmtId="173" fontId="86" fillId="7" borderId="0" xfId="4" applyNumberFormat="1" applyFont="1" applyFill="1" applyAlignment="1">
      <alignment vertical="center"/>
    </xf>
    <xf numFmtId="173" fontId="86" fillId="7" borderId="0" xfId="4" applyNumberFormat="1" applyFont="1" applyFill="1" applyAlignment="1">
      <alignment horizontal="center" vertical="center"/>
    </xf>
    <xf numFmtId="173" fontId="86" fillId="7" borderId="33" xfId="4" applyNumberFormat="1" applyFont="1" applyFill="1" applyBorder="1" applyAlignment="1">
      <alignment vertical="center"/>
    </xf>
    <xf numFmtId="173" fontId="84" fillId="7" borderId="4" xfId="4" applyNumberFormat="1" applyFont="1" applyFill="1" applyBorder="1" applyAlignment="1">
      <alignment vertical="center"/>
    </xf>
    <xf numFmtId="173" fontId="84" fillId="7" borderId="9" xfId="4" applyNumberFormat="1" applyFont="1" applyFill="1" applyBorder="1"/>
    <xf numFmtId="173" fontId="84" fillId="7" borderId="0" xfId="4" applyNumberFormat="1" applyFont="1" applyFill="1"/>
    <xf numFmtId="173" fontId="86" fillId="7" borderId="0" xfId="4" applyNumberFormat="1" applyFont="1" applyFill="1" applyAlignment="1">
      <alignment horizontal="center"/>
    </xf>
    <xf numFmtId="173" fontId="84" fillId="7" borderId="4" xfId="4" applyNumberFormat="1" applyFont="1" applyFill="1" applyBorder="1"/>
    <xf numFmtId="173" fontId="86" fillId="7" borderId="0" xfId="4" applyNumberFormat="1" applyFont="1" applyFill="1"/>
    <xf numFmtId="173" fontId="87" fillId="7" borderId="0" xfId="0" applyNumberFormat="1" applyFont="1" applyFill="1" applyAlignment="1">
      <alignment vertical="top"/>
    </xf>
    <xf numFmtId="173" fontId="87" fillId="7" borderId="0" xfId="4" applyNumberFormat="1" applyFont="1" applyFill="1" applyAlignment="1">
      <alignment horizontal="center" vertical="center" wrapText="1"/>
    </xf>
    <xf numFmtId="173" fontId="88" fillId="7" borderId="0" xfId="4" applyNumberFormat="1" applyFont="1" applyFill="1" applyAlignment="1">
      <alignment vertical="center"/>
    </xf>
    <xf numFmtId="173" fontId="88" fillId="7" borderId="33" xfId="4" applyNumberFormat="1" applyFont="1" applyFill="1" applyBorder="1" applyAlignment="1">
      <alignment vertical="center"/>
    </xf>
    <xf numFmtId="174" fontId="86" fillId="7" borderId="33" xfId="4" applyNumberFormat="1" applyFont="1" applyFill="1" applyBorder="1" applyAlignment="1">
      <alignment vertical="center"/>
    </xf>
    <xf numFmtId="173" fontId="87" fillId="7" borderId="0" xfId="4" applyNumberFormat="1" applyFont="1" applyFill="1" applyAlignment="1">
      <alignment vertical="center"/>
    </xf>
    <xf numFmtId="174" fontId="86" fillId="7" borderId="0" xfId="4" applyNumberFormat="1" applyFont="1" applyFill="1" applyAlignment="1">
      <alignment vertical="center"/>
    </xf>
    <xf numFmtId="173" fontId="84" fillId="7" borderId="10" xfId="4" applyNumberFormat="1" applyFont="1" applyFill="1" applyBorder="1"/>
    <xf numFmtId="173" fontId="84" fillId="7" borderId="7" xfId="4" applyNumberFormat="1" applyFont="1" applyFill="1" applyBorder="1" applyAlignment="1">
      <alignment wrapText="1"/>
    </xf>
    <xf numFmtId="173" fontId="84" fillId="7" borderId="7" xfId="4" applyNumberFormat="1" applyFont="1" applyFill="1" applyBorder="1"/>
    <xf numFmtId="173" fontId="86" fillId="7" borderId="7" xfId="4" applyNumberFormat="1" applyFont="1" applyFill="1" applyBorder="1" applyAlignment="1">
      <alignment horizontal="center"/>
    </xf>
    <xf numFmtId="173" fontId="84" fillId="7" borderId="19" xfId="4" applyNumberFormat="1" applyFont="1" applyFill="1" applyBorder="1"/>
    <xf numFmtId="173" fontId="89" fillId="7" borderId="0" xfId="4" applyNumberFormat="1" applyFont="1" applyFill="1" applyAlignment="1">
      <alignment horizontal="center"/>
    </xf>
    <xf numFmtId="173" fontId="84" fillId="8" borderId="0" xfId="4" applyNumberFormat="1" applyFont="1" applyFill="1" applyAlignment="1" applyProtection="1">
      <alignment vertical="center"/>
      <protection locked="0"/>
    </xf>
    <xf numFmtId="0" fontId="4" fillId="7" borderId="38" xfId="0" applyFont="1" applyFill="1" applyBorder="1" applyAlignment="1" applyProtection="1">
      <alignment horizontal="right" vertical="center"/>
      <protection hidden="1"/>
    </xf>
    <xf numFmtId="0" fontId="4" fillId="7" borderId="0" xfId="0" applyFont="1" applyFill="1" applyAlignment="1" applyProtection="1">
      <alignment horizontal="right" vertical="center"/>
      <protection hidden="1"/>
    </xf>
    <xf numFmtId="0" fontId="31" fillId="7" borderId="0" xfId="0" applyFont="1" applyFill="1" applyAlignment="1" applyProtection="1">
      <alignment horizontal="center"/>
      <protection hidden="1"/>
    </xf>
    <xf numFmtId="0" fontId="19" fillId="6" borderId="35" xfId="0" applyFont="1" applyFill="1" applyBorder="1" applyAlignment="1" applyProtection="1">
      <alignment horizontal="center" vertical="center" wrapText="1"/>
      <protection locked="0"/>
    </xf>
    <xf numFmtId="0" fontId="19" fillId="6" borderId="73" xfId="0" applyFont="1" applyFill="1" applyBorder="1" applyAlignment="1" applyProtection="1">
      <alignment horizontal="center" vertical="center" wrapText="1"/>
      <protection locked="0"/>
    </xf>
    <xf numFmtId="0" fontId="19" fillId="6" borderId="14" xfId="0" applyFont="1" applyFill="1" applyBorder="1" applyAlignment="1" applyProtection="1">
      <alignment horizontal="center" vertical="center" wrapText="1"/>
      <protection locked="0"/>
    </xf>
    <xf numFmtId="0" fontId="19" fillId="6" borderId="74" xfId="0" applyFont="1" applyFill="1" applyBorder="1" applyAlignment="1" applyProtection="1">
      <alignment horizontal="center" vertical="center" wrapText="1"/>
      <protection locked="0"/>
    </xf>
    <xf numFmtId="0" fontId="12" fillId="7" borderId="38" xfId="0" applyFont="1" applyFill="1" applyBorder="1" applyAlignment="1" applyProtection="1">
      <alignment horizontal="right" vertical="center"/>
      <protection hidden="1"/>
    </xf>
    <xf numFmtId="0" fontId="12" fillId="7" borderId="0" xfId="0" applyFont="1" applyFill="1" applyAlignment="1" applyProtection="1">
      <alignment horizontal="right" vertical="center"/>
      <protection hidden="1"/>
    </xf>
    <xf numFmtId="49" fontId="4" fillId="6" borderId="14" xfId="0" applyNumberFormat="1" applyFont="1" applyFill="1" applyBorder="1" applyAlignment="1" applyProtection="1">
      <alignment horizontal="left" vertical="center"/>
      <protection locked="0"/>
    </xf>
    <xf numFmtId="0" fontId="19" fillId="6" borderId="41" xfId="0" applyFont="1" applyFill="1" applyBorder="1" applyAlignment="1" applyProtection="1">
      <alignment horizontal="left" wrapText="1"/>
      <protection locked="0"/>
    </xf>
    <xf numFmtId="0" fontId="19" fillId="6" borderId="14" xfId="0" applyFont="1" applyFill="1" applyBorder="1" applyAlignment="1" applyProtection="1">
      <alignment horizontal="left" wrapText="1"/>
      <protection locked="0"/>
    </xf>
    <xf numFmtId="0" fontId="14" fillId="3" borderId="38" xfId="0" applyFont="1" applyFill="1" applyBorder="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14" fillId="3" borderId="37" xfId="0" applyFont="1" applyFill="1" applyBorder="1" applyAlignment="1" applyProtection="1">
      <alignment horizontal="center" vertical="center" wrapText="1"/>
      <protection locked="0"/>
    </xf>
    <xf numFmtId="0" fontId="20" fillId="6" borderId="38" xfId="0" applyFont="1" applyFill="1" applyBorder="1" applyAlignment="1" applyProtection="1">
      <alignment horizontal="center" wrapText="1"/>
      <protection locked="0"/>
    </xf>
    <xf numFmtId="0" fontId="20" fillId="6" borderId="0" xfId="0" applyFont="1" applyFill="1" applyAlignment="1" applyProtection="1">
      <alignment horizontal="center" wrapText="1"/>
      <protection locked="0"/>
    </xf>
    <xf numFmtId="0" fontId="75" fillId="6" borderId="0" xfId="1" applyFont="1" applyFill="1" applyBorder="1" applyAlignment="1" applyProtection="1">
      <alignment horizontal="center" wrapText="1"/>
      <protection locked="0"/>
    </xf>
    <xf numFmtId="0" fontId="7" fillId="7" borderId="39" xfId="0" applyFont="1" applyFill="1" applyBorder="1" applyAlignment="1" applyProtection="1">
      <alignment horizontal="center" vertical="top"/>
      <protection hidden="1"/>
    </xf>
    <xf numFmtId="0" fontId="7" fillId="7" borderId="38" xfId="0" applyFont="1" applyFill="1" applyBorder="1" applyAlignment="1" applyProtection="1">
      <alignment horizontal="center" vertical="top"/>
      <protection hidden="1"/>
    </xf>
    <xf numFmtId="0" fontId="53" fillId="7" borderId="0" xfId="0" applyFont="1" applyFill="1" applyAlignment="1" applyProtection="1">
      <alignment horizontal="center"/>
      <protection hidden="1"/>
    </xf>
    <xf numFmtId="0" fontId="20" fillId="6" borderId="37" xfId="0" applyFont="1" applyFill="1" applyBorder="1" applyAlignment="1" applyProtection="1">
      <alignment horizontal="center" wrapText="1"/>
      <protection locked="0"/>
    </xf>
    <xf numFmtId="0" fontId="53" fillId="7" borderId="0" xfId="0" applyFont="1" applyFill="1" applyAlignment="1" applyProtection="1">
      <alignment horizontal="center" vertical="center"/>
      <protection hidden="1"/>
    </xf>
    <xf numFmtId="0" fontId="53" fillId="7" borderId="37" xfId="0" applyFont="1" applyFill="1" applyBorder="1" applyAlignment="1" applyProtection="1">
      <alignment horizontal="center" vertical="center"/>
      <protection hidden="1"/>
    </xf>
    <xf numFmtId="0" fontId="7" fillId="7" borderId="75" xfId="0" applyFont="1" applyFill="1" applyBorder="1" applyAlignment="1" applyProtection="1">
      <alignment horizontal="right" vertical="center"/>
      <protection hidden="1"/>
    </xf>
    <xf numFmtId="0" fontId="7" fillId="7" borderId="15" xfId="0" applyFont="1" applyFill="1" applyBorder="1" applyAlignment="1" applyProtection="1">
      <alignment horizontal="right" vertical="center"/>
      <protection hidden="1"/>
    </xf>
    <xf numFmtId="0" fontId="28" fillId="7" borderId="0" xfId="0" applyFont="1" applyFill="1" applyAlignment="1" applyProtection="1">
      <alignment horizontal="center"/>
      <protection hidden="1"/>
    </xf>
    <xf numFmtId="0" fontId="28" fillId="7" borderId="37" xfId="0" applyFont="1" applyFill="1" applyBorder="1" applyAlignment="1" applyProtection="1">
      <alignment horizontal="center"/>
      <protection hidden="1"/>
    </xf>
    <xf numFmtId="0" fontId="75" fillId="6" borderId="14" xfId="1" applyFont="1" applyFill="1" applyBorder="1" applyAlignment="1" applyProtection="1">
      <alignment horizontal="center" wrapText="1"/>
      <protection locked="0"/>
    </xf>
    <xf numFmtId="0" fontId="20" fillId="6" borderId="14" xfId="0" applyFont="1" applyFill="1" applyBorder="1" applyAlignment="1" applyProtection="1">
      <alignment horizontal="center" wrapText="1"/>
      <protection locked="0"/>
    </xf>
    <xf numFmtId="0" fontId="20" fillId="6" borderId="42" xfId="0" applyFont="1" applyFill="1" applyBorder="1" applyAlignment="1" applyProtection="1">
      <alignment horizontal="center" wrapText="1"/>
      <protection locked="0"/>
    </xf>
    <xf numFmtId="0" fontId="29" fillId="6" borderId="14" xfId="0" applyFont="1" applyFill="1" applyBorder="1" applyAlignment="1" applyProtection="1">
      <alignment horizontal="center" wrapText="1"/>
      <protection locked="0"/>
    </xf>
    <xf numFmtId="0" fontId="10" fillId="7" borderId="71" xfId="0" applyFont="1" applyFill="1" applyBorder="1" applyAlignment="1" applyProtection="1">
      <alignment horizontal="center" vertical="center"/>
      <protection hidden="1"/>
    </xf>
    <xf numFmtId="0" fontId="10" fillId="7" borderId="17" xfId="0" applyFont="1" applyFill="1" applyBorder="1" applyAlignment="1" applyProtection="1">
      <alignment horizontal="center" vertical="center"/>
      <protection hidden="1"/>
    </xf>
    <xf numFmtId="0" fontId="10" fillId="7" borderId="72" xfId="0" applyFont="1" applyFill="1" applyBorder="1" applyAlignment="1" applyProtection="1">
      <alignment horizontal="center" vertical="center"/>
      <protection hidden="1"/>
    </xf>
    <xf numFmtId="0" fontId="4" fillId="7" borderId="38" xfId="0" applyFont="1" applyFill="1" applyBorder="1" applyAlignment="1" applyProtection="1">
      <alignment horizontal="center"/>
      <protection hidden="1"/>
    </xf>
    <xf numFmtId="0" fontId="4" fillId="7" borderId="0" xfId="0" applyFont="1" applyFill="1" applyAlignment="1" applyProtection="1">
      <alignment horizontal="center"/>
      <protection hidden="1"/>
    </xf>
    <xf numFmtId="0" fontId="4" fillId="7" borderId="37" xfId="0" applyFont="1" applyFill="1" applyBorder="1" applyAlignment="1" applyProtection="1">
      <alignment horizontal="center"/>
      <protection hidden="1"/>
    </xf>
    <xf numFmtId="0" fontId="11" fillId="7" borderId="38" xfId="0" applyFont="1" applyFill="1" applyBorder="1" applyAlignment="1" applyProtection="1">
      <alignment horizontal="center" vertical="center"/>
      <protection hidden="1"/>
    </xf>
    <xf numFmtId="0" fontId="11" fillId="7" borderId="0" xfId="0" applyFont="1" applyFill="1" applyAlignment="1" applyProtection="1">
      <alignment horizontal="center" vertical="center"/>
      <protection hidden="1"/>
    </xf>
    <xf numFmtId="0" fontId="11" fillId="7" borderId="37" xfId="0" applyFont="1" applyFill="1" applyBorder="1" applyAlignment="1" applyProtection="1">
      <alignment horizontal="center" vertical="center"/>
      <protection hidden="1"/>
    </xf>
    <xf numFmtId="0" fontId="19" fillId="6" borderId="14" xfId="0" applyFont="1" applyFill="1" applyBorder="1" applyAlignment="1" applyProtection="1">
      <alignment horizontal="center" wrapText="1"/>
      <protection locked="0"/>
    </xf>
    <xf numFmtId="0" fontId="19" fillId="6" borderId="42" xfId="0" applyFont="1" applyFill="1" applyBorder="1" applyAlignment="1" applyProtection="1">
      <alignment horizontal="center" wrapText="1"/>
      <protection locked="0"/>
    </xf>
    <xf numFmtId="0" fontId="28" fillId="7" borderId="0" xfId="0" applyFont="1" applyFill="1" applyAlignment="1" applyProtection="1">
      <alignment horizontal="center" vertical="top"/>
      <protection hidden="1"/>
    </xf>
    <xf numFmtId="0" fontId="53" fillId="7" borderId="38" xfId="0" applyFont="1" applyFill="1" applyBorder="1" applyAlignment="1" applyProtection="1">
      <alignment horizontal="center"/>
      <protection hidden="1"/>
    </xf>
    <xf numFmtId="0" fontId="28" fillId="7" borderId="38" xfId="0" applyFont="1" applyFill="1" applyBorder="1" applyAlignment="1" applyProtection="1">
      <alignment horizontal="center"/>
      <protection hidden="1"/>
    </xf>
    <xf numFmtId="0" fontId="28" fillId="7" borderId="38" xfId="0" applyFont="1" applyFill="1" applyBorder="1" applyAlignment="1" applyProtection="1">
      <alignment horizontal="center" vertical="top"/>
      <protection hidden="1"/>
    </xf>
    <xf numFmtId="0" fontId="74" fillId="7" borderId="38" xfId="0" applyFont="1" applyFill="1" applyBorder="1" applyAlignment="1" applyProtection="1">
      <alignment horizontal="center" vertical="center"/>
      <protection hidden="1"/>
    </xf>
    <xf numFmtId="0" fontId="74" fillId="7" borderId="0" xfId="0" applyFont="1" applyFill="1" applyAlignment="1" applyProtection="1">
      <alignment horizontal="center" vertical="center"/>
      <protection hidden="1"/>
    </xf>
    <xf numFmtId="0" fontId="74" fillId="7" borderId="37" xfId="0" applyFont="1" applyFill="1" applyBorder="1" applyAlignment="1" applyProtection="1">
      <alignment horizontal="center" vertical="center"/>
      <protection hidden="1"/>
    </xf>
    <xf numFmtId="0" fontId="5" fillId="7" borderId="38" xfId="0" applyFont="1" applyFill="1" applyBorder="1" applyAlignment="1" applyProtection="1">
      <alignment horizontal="center" vertical="center"/>
      <protection hidden="1"/>
    </xf>
    <xf numFmtId="0" fontId="5" fillId="7" borderId="0" xfId="0" applyFont="1" applyFill="1" applyAlignment="1" applyProtection="1">
      <alignment horizontal="center" vertical="center"/>
      <protection hidden="1"/>
    </xf>
    <xf numFmtId="0" fontId="5" fillId="7" borderId="37" xfId="0" applyFont="1" applyFill="1" applyBorder="1" applyAlignment="1" applyProtection="1">
      <alignment horizontal="center" vertical="center"/>
      <protection hidden="1"/>
    </xf>
    <xf numFmtId="0" fontId="19" fillId="6" borderId="0" xfId="0" applyFont="1" applyFill="1" applyAlignment="1" applyProtection="1">
      <alignment horizontal="center"/>
      <protection locked="0"/>
    </xf>
    <xf numFmtId="0" fontId="19" fillId="6" borderId="37" xfId="0" applyFont="1" applyFill="1" applyBorder="1" applyAlignment="1" applyProtection="1">
      <alignment horizontal="center"/>
      <protection locked="0"/>
    </xf>
    <xf numFmtId="0" fontId="19" fillId="6" borderId="40" xfId="0" applyFont="1" applyFill="1" applyBorder="1" applyAlignment="1" applyProtection="1">
      <alignment horizontal="center" vertical="center" wrapText="1"/>
      <protection locked="0"/>
    </xf>
    <xf numFmtId="0" fontId="19" fillId="6" borderId="42" xfId="0" applyFont="1" applyFill="1" applyBorder="1" applyAlignment="1" applyProtection="1">
      <alignment horizontal="center" vertical="center" wrapText="1"/>
      <protection locked="0"/>
    </xf>
    <xf numFmtId="0" fontId="7" fillId="7" borderId="14" xfId="0" applyFont="1" applyFill="1" applyBorder="1" applyAlignment="1" applyProtection="1">
      <alignment horizontal="center" vertical="center"/>
      <protection hidden="1"/>
    </xf>
    <xf numFmtId="0" fontId="7" fillId="7" borderId="42" xfId="0" applyFont="1" applyFill="1" applyBorder="1" applyAlignment="1" applyProtection="1">
      <alignment horizontal="center" vertical="center"/>
      <protection hidden="1"/>
    </xf>
    <xf numFmtId="0" fontId="20" fillId="6" borderId="41" xfId="0" applyFont="1" applyFill="1" applyBorder="1" applyAlignment="1" applyProtection="1">
      <alignment horizontal="left" wrapText="1"/>
      <protection locked="0"/>
    </xf>
    <xf numFmtId="0" fontId="20" fillId="6" borderId="14" xfId="0" applyFont="1" applyFill="1" applyBorder="1" applyAlignment="1" applyProtection="1">
      <alignment horizontal="left" wrapText="1"/>
      <protection locked="0"/>
    </xf>
    <xf numFmtId="0" fontId="51" fillId="7" borderId="0" xfId="0" applyFont="1" applyFill="1" applyAlignment="1" applyProtection="1">
      <alignment horizontal="center" vertical="center"/>
      <protection hidden="1"/>
    </xf>
    <xf numFmtId="0" fontId="51" fillId="7" borderId="37" xfId="0" applyFont="1" applyFill="1" applyBorder="1" applyAlignment="1" applyProtection="1">
      <alignment horizontal="center" vertical="center"/>
      <protection hidden="1"/>
    </xf>
    <xf numFmtId="0" fontId="19" fillId="6" borderId="70" xfId="0" applyFont="1" applyFill="1" applyBorder="1" applyAlignment="1" applyProtection="1">
      <alignment horizontal="center"/>
      <protection locked="0"/>
    </xf>
    <xf numFmtId="0" fontId="19" fillId="6" borderId="35" xfId="0" applyFont="1" applyFill="1" applyBorder="1" applyAlignment="1" applyProtection="1">
      <alignment horizontal="center" vertical="center"/>
      <protection locked="0"/>
    </xf>
    <xf numFmtId="0" fontId="19" fillId="6" borderId="40" xfId="0" applyFont="1" applyFill="1" applyBorder="1" applyAlignment="1" applyProtection="1">
      <alignment horizontal="center" vertical="center"/>
      <protection locked="0"/>
    </xf>
    <xf numFmtId="0" fontId="19" fillId="6" borderId="14" xfId="0" applyFont="1" applyFill="1" applyBorder="1" applyAlignment="1" applyProtection="1">
      <alignment horizontal="center" vertical="center"/>
      <protection locked="0"/>
    </xf>
    <xf numFmtId="0" fontId="19" fillId="6" borderId="42" xfId="0" applyFont="1" applyFill="1" applyBorder="1" applyAlignment="1" applyProtection="1">
      <alignment horizontal="center" vertical="center"/>
      <protection locked="0"/>
    </xf>
    <xf numFmtId="0" fontId="27" fillId="6" borderId="14" xfId="0" applyFont="1" applyFill="1" applyBorder="1" applyAlignment="1" applyProtection="1">
      <alignment horizontal="center" wrapText="1"/>
      <protection locked="0"/>
    </xf>
    <xf numFmtId="0" fontId="0" fillId="7" borderId="35" xfId="0" applyFill="1" applyBorder="1" applyAlignment="1" applyProtection="1">
      <alignment horizontal="center" vertical="top" wrapText="1"/>
      <protection hidden="1"/>
    </xf>
    <xf numFmtId="0" fontId="0" fillId="7" borderId="0" xfId="0" applyFill="1" applyAlignment="1" applyProtection="1">
      <alignment horizontal="center" vertical="top" wrapText="1"/>
      <protection hidden="1"/>
    </xf>
    <xf numFmtId="0" fontId="29" fillId="7" borderId="0" xfId="0" applyFont="1" applyFill="1" applyAlignment="1">
      <alignment horizontal="center" vertical="center"/>
    </xf>
    <xf numFmtId="0" fontId="21" fillId="10" borderId="14" xfId="0" applyFont="1" applyFill="1" applyBorder="1" applyAlignment="1" applyProtection="1">
      <alignment horizontal="center" wrapText="1"/>
      <protection locked="0"/>
    </xf>
    <xf numFmtId="0" fontId="21" fillId="10" borderId="0" xfId="0" applyFont="1" applyFill="1" applyAlignment="1" applyProtection="1">
      <alignment horizontal="center" wrapText="1"/>
      <protection locked="0"/>
    </xf>
    <xf numFmtId="0" fontId="21" fillId="10" borderId="42" xfId="0" applyFont="1" applyFill="1" applyBorder="1" applyAlignment="1" applyProtection="1">
      <alignment horizontal="center" wrapText="1"/>
      <protection locked="0"/>
    </xf>
    <xf numFmtId="0" fontId="18" fillId="3" borderId="38" xfId="0" applyFont="1" applyFill="1" applyBorder="1" applyAlignment="1">
      <alignment horizontal="center"/>
    </xf>
    <xf numFmtId="0" fontId="18" fillId="3" borderId="0" xfId="0" applyFont="1" applyFill="1" applyAlignment="1">
      <alignment horizontal="center"/>
    </xf>
    <xf numFmtId="0" fontId="3" fillId="7" borderId="0" xfId="0" applyFont="1" applyFill="1" applyAlignment="1" applyProtection="1">
      <alignment horizontal="left" vertical="top"/>
      <protection hidden="1"/>
    </xf>
    <xf numFmtId="0" fontId="0" fillId="7" borderId="0" xfId="0" applyFill="1" applyAlignment="1" applyProtection="1">
      <alignment horizontal="left"/>
      <protection hidden="1"/>
    </xf>
    <xf numFmtId="0" fontId="20" fillId="7" borderId="68" xfId="0" applyFont="1" applyFill="1" applyBorder="1" applyAlignment="1" applyProtection="1">
      <alignment horizontal="center"/>
      <protection hidden="1"/>
    </xf>
    <xf numFmtId="0" fontId="20" fillId="7" borderId="69" xfId="0" applyFont="1" applyFill="1" applyBorder="1" applyAlignment="1" applyProtection="1">
      <alignment horizontal="center"/>
      <protection hidden="1"/>
    </xf>
    <xf numFmtId="0" fontId="12" fillId="3" borderId="0" xfId="0" applyFont="1" applyFill="1" applyAlignment="1">
      <alignment horizontal="center"/>
    </xf>
    <xf numFmtId="0" fontId="12" fillId="3" borderId="37" xfId="0" applyFont="1" applyFill="1" applyBorder="1" applyAlignment="1">
      <alignment horizontal="center"/>
    </xf>
    <xf numFmtId="0" fontId="12" fillId="3" borderId="14" xfId="0" applyFont="1" applyFill="1" applyBorder="1" applyAlignment="1">
      <alignment horizontal="center"/>
    </xf>
    <xf numFmtId="0" fontId="12" fillId="3" borderId="42" xfId="0" applyFont="1" applyFill="1" applyBorder="1" applyAlignment="1">
      <alignment horizontal="center"/>
    </xf>
    <xf numFmtId="0" fontId="29" fillId="7" borderId="0" xfId="0" applyFont="1" applyFill="1" applyAlignment="1" applyProtection="1">
      <alignment horizontal="center"/>
      <protection hidden="1"/>
    </xf>
    <xf numFmtId="0" fontId="29" fillId="7" borderId="37" xfId="0" applyFont="1" applyFill="1" applyBorder="1" applyAlignment="1" applyProtection="1">
      <alignment horizontal="center"/>
      <protection hidden="1"/>
    </xf>
    <xf numFmtId="0" fontId="20" fillId="7" borderId="39" xfId="0" applyFont="1" applyFill="1" applyBorder="1" applyAlignment="1" applyProtection="1">
      <alignment horizontal="center" vertical="center"/>
      <protection hidden="1"/>
    </xf>
    <xf numFmtId="0" fontId="20" fillId="7" borderId="35" xfId="0" applyFont="1" applyFill="1" applyBorder="1" applyAlignment="1" applyProtection="1">
      <alignment horizontal="center" vertical="center"/>
      <protection hidden="1"/>
    </xf>
    <xf numFmtId="170" fontId="8" fillId="4" borderId="36" xfId="0" applyNumberFormat="1" applyFont="1" applyFill="1" applyBorder="1" applyAlignment="1" applyProtection="1">
      <alignment horizontal="center"/>
      <protection locked="0"/>
    </xf>
    <xf numFmtId="170" fontId="8" fillId="4" borderId="46" xfId="0" applyNumberFormat="1" applyFont="1" applyFill="1" applyBorder="1" applyAlignment="1" applyProtection="1">
      <alignment horizontal="center"/>
      <protection locked="0"/>
    </xf>
    <xf numFmtId="0" fontId="7" fillId="7" borderId="55" xfId="0" applyFont="1" applyFill="1" applyBorder="1" applyAlignment="1">
      <alignment horizontal="left" vertical="center"/>
    </xf>
    <xf numFmtId="0" fontId="7" fillId="7" borderId="53" xfId="0" applyFont="1" applyFill="1" applyBorder="1" applyAlignment="1">
      <alignment horizontal="left" vertical="center"/>
    </xf>
    <xf numFmtId="0" fontId="5" fillId="7" borderId="9" xfId="0" applyFont="1" applyFill="1" applyBorder="1" applyAlignment="1">
      <alignment horizontal="center" vertical="center"/>
    </xf>
    <xf numFmtId="0" fontId="5" fillId="7" borderId="0" xfId="0" applyFont="1" applyFill="1" applyAlignment="1">
      <alignment horizontal="center" vertical="center"/>
    </xf>
    <xf numFmtId="0" fontId="5" fillId="7" borderId="4" xfId="0" applyFont="1" applyFill="1" applyBorder="1" applyAlignment="1">
      <alignment horizontal="center" vertical="center"/>
    </xf>
    <xf numFmtId="0" fontId="30" fillId="3" borderId="9" xfId="0" applyFont="1" applyFill="1" applyBorder="1" applyAlignment="1">
      <alignment horizontal="center" vertical="center"/>
    </xf>
    <xf numFmtId="0" fontId="30" fillId="3" borderId="0" xfId="0" applyFont="1" applyFill="1" applyAlignment="1">
      <alignment horizontal="center" vertical="center"/>
    </xf>
    <xf numFmtId="0" fontId="30" fillId="3" borderId="4" xfId="0" applyFont="1" applyFill="1" applyBorder="1" applyAlignment="1">
      <alignment horizontal="center" vertical="center"/>
    </xf>
    <xf numFmtId="0" fontId="8" fillId="4" borderId="0" xfId="0" applyFont="1" applyFill="1" applyAlignment="1" applyProtection="1">
      <alignment horizontal="center" wrapText="1"/>
      <protection locked="0"/>
    </xf>
    <xf numFmtId="0" fontId="0" fillId="4" borderId="0" xfId="0" applyFill="1" applyAlignment="1" applyProtection="1">
      <alignment horizontal="center" wrapText="1"/>
      <protection locked="0"/>
    </xf>
    <xf numFmtId="0" fontId="8" fillId="7" borderId="14" xfId="0" applyFont="1" applyFill="1" applyBorder="1" applyAlignment="1" applyProtection="1">
      <alignment horizontal="left" wrapText="1"/>
      <protection locked="0"/>
    </xf>
    <xf numFmtId="0" fontId="0" fillId="7" borderId="14" xfId="0" applyFill="1" applyBorder="1" applyAlignment="1" applyProtection="1">
      <alignment horizontal="left" wrapText="1"/>
      <protection locked="0"/>
    </xf>
    <xf numFmtId="0" fontId="0" fillId="7" borderId="47" xfId="0" applyFill="1" applyBorder="1" applyAlignment="1" applyProtection="1">
      <alignment horizontal="left" wrapText="1"/>
      <protection locked="0"/>
    </xf>
    <xf numFmtId="0" fontId="7" fillId="7" borderId="10" xfId="0" applyFont="1" applyFill="1" applyBorder="1" applyAlignment="1">
      <alignment horizontal="left" vertical="center"/>
    </xf>
    <xf numFmtId="0" fontId="7" fillId="7" borderId="7" xfId="0" applyFont="1" applyFill="1" applyBorder="1" applyAlignment="1">
      <alignment horizontal="left" vertical="center"/>
    </xf>
    <xf numFmtId="0" fontId="7" fillId="7" borderId="19" xfId="0" applyFont="1" applyFill="1" applyBorder="1" applyAlignment="1">
      <alignment horizontal="left" vertical="center"/>
    </xf>
    <xf numFmtId="0" fontId="7" fillId="7" borderId="53" xfId="0" applyFont="1" applyFill="1" applyBorder="1" applyAlignment="1">
      <alignment horizontal="center" vertical="center" wrapText="1"/>
    </xf>
    <xf numFmtId="0" fontId="8" fillId="7" borderId="7" xfId="0" applyFont="1" applyFill="1" applyBorder="1" applyAlignment="1" applyProtection="1">
      <alignment horizontal="left" wrapText="1"/>
      <protection locked="0"/>
    </xf>
    <xf numFmtId="0" fontId="0" fillId="7" borderId="7" xfId="0" applyFill="1" applyBorder="1" applyAlignment="1" applyProtection="1">
      <alignment horizontal="left" wrapText="1"/>
      <protection locked="0"/>
    </xf>
    <xf numFmtId="0" fontId="0" fillId="7" borderId="19" xfId="0" applyFill="1" applyBorder="1" applyAlignment="1" applyProtection="1">
      <alignment horizontal="left" wrapText="1"/>
      <protection locked="0"/>
    </xf>
    <xf numFmtId="0" fontId="19" fillId="7" borderId="53" xfId="0" applyFont="1" applyFill="1" applyBorder="1" applyAlignment="1">
      <alignment horizontal="center" vertical="center" wrapText="1"/>
    </xf>
    <xf numFmtId="0" fontId="8" fillId="4" borderId="77" xfId="0" applyFont="1" applyFill="1" applyBorder="1" applyAlignment="1" applyProtection="1">
      <alignment horizontal="center" wrapText="1"/>
      <protection locked="0"/>
    </xf>
    <xf numFmtId="0" fontId="7" fillId="7" borderId="54" xfId="0" applyFont="1" applyFill="1" applyBorder="1" applyAlignment="1">
      <alignment horizontal="center" vertical="center" wrapText="1"/>
    </xf>
    <xf numFmtId="170" fontId="8" fillId="4" borderId="14" xfId="0" applyNumberFormat="1" applyFont="1" applyFill="1" applyBorder="1" applyAlignment="1" applyProtection="1">
      <alignment horizontal="center"/>
      <protection locked="0"/>
    </xf>
    <xf numFmtId="170" fontId="8" fillId="4" borderId="47" xfId="0" applyNumberFormat="1" applyFont="1" applyFill="1" applyBorder="1" applyAlignment="1" applyProtection="1">
      <alignment horizontal="center"/>
      <protection locked="0"/>
    </xf>
    <xf numFmtId="0" fontId="8" fillId="4" borderId="36" xfId="0" applyFont="1" applyFill="1" applyBorder="1" applyAlignment="1" applyProtection="1">
      <alignment horizontal="center" wrapText="1"/>
      <protection locked="0"/>
    </xf>
    <xf numFmtId="0" fontId="8" fillId="4" borderId="44" xfId="0" applyFont="1" applyFill="1" applyBorder="1" applyAlignment="1" applyProtection="1">
      <alignment horizontal="center" wrapText="1"/>
      <protection locked="0"/>
    </xf>
    <xf numFmtId="167" fontId="8" fillId="4" borderId="36" xfId="0" applyNumberFormat="1" applyFont="1" applyFill="1" applyBorder="1" applyAlignment="1" applyProtection="1">
      <alignment horizontal="center"/>
      <protection locked="0"/>
    </xf>
    <xf numFmtId="167" fontId="8" fillId="4" borderId="14" xfId="0" applyNumberFormat="1" applyFont="1" applyFill="1" applyBorder="1" applyAlignment="1" applyProtection="1">
      <alignment horizontal="center"/>
      <protection locked="0"/>
    </xf>
    <xf numFmtId="167" fontId="8" fillId="4" borderId="44" xfId="0" applyNumberFormat="1" applyFont="1" applyFill="1" applyBorder="1" applyAlignment="1" applyProtection="1">
      <alignment horizontal="center"/>
      <protection locked="0"/>
    </xf>
    <xf numFmtId="170" fontId="8" fillId="4" borderId="44" xfId="0" applyNumberFormat="1" applyFont="1" applyFill="1" applyBorder="1" applyAlignment="1" applyProtection="1">
      <alignment horizontal="center"/>
      <protection locked="0"/>
    </xf>
    <xf numFmtId="170" fontId="8" fillId="4" borderId="76" xfId="0" applyNumberFormat="1" applyFont="1" applyFill="1" applyBorder="1" applyAlignment="1" applyProtection="1">
      <alignment horizontal="center"/>
      <protection locked="0"/>
    </xf>
    <xf numFmtId="0" fontId="4" fillId="7" borderId="23"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2" xfId="0" applyFont="1" applyFill="1" applyBorder="1" applyAlignment="1">
      <alignment horizontal="center" vertical="center"/>
    </xf>
    <xf numFmtId="0" fontId="7" fillId="7" borderId="0" xfId="0" applyFont="1" applyFill="1" applyAlignment="1">
      <alignment horizontal="left"/>
    </xf>
    <xf numFmtId="0" fontId="7" fillId="7" borderId="9" xfId="0" applyFont="1" applyFill="1" applyBorder="1" applyAlignment="1">
      <alignment horizontal="right" vertical="center"/>
    </xf>
    <xf numFmtId="0" fontId="7" fillId="7" borderId="0" xfId="0" applyFont="1" applyFill="1" applyAlignment="1">
      <alignment horizontal="right" vertical="center"/>
    </xf>
    <xf numFmtId="0" fontId="26" fillId="7" borderId="0" xfId="0" applyFont="1" applyFill="1" applyAlignment="1">
      <alignment horizontal="center" vertical="center"/>
    </xf>
    <xf numFmtId="0" fontId="26" fillId="7" borderId="4" xfId="0" applyFont="1" applyFill="1" applyBorder="1" applyAlignment="1">
      <alignment horizontal="center" vertical="center"/>
    </xf>
    <xf numFmtId="165" fontId="30" fillId="3" borderId="10" xfId="0" applyNumberFormat="1" applyFont="1" applyFill="1" applyBorder="1" applyAlignment="1">
      <alignment horizontal="center" vertical="center"/>
    </xf>
    <xf numFmtId="165" fontId="30" fillId="3" borderId="7" xfId="0" applyNumberFormat="1" applyFont="1" applyFill="1" applyBorder="1" applyAlignment="1">
      <alignment horizontal="center" vertical="center"/>
    </xf>
    <xf numFmtId="165" fontId="30" fillId="3" borderId="19" xfId="0" applyNumberFormat="1" applyFont="1" applyFill="1" applyBorder="1" applyAlignment="1">
      <alignment horizontal="center" vertical="center"/>
    </xf>
    <xf numFmtId="0" fontId="8" fillId="7" borderId="9" xfId="0" applyFont="1" applyFill="1" applyBorder="1" applyAlignment="1">
      <alignment horizontal="center"/>
    </xf>
    <xf numFmtId="0" fontId="8" fillId="7" borderId="0" xfId="0" applyFont="1" applyFill="1" applyAlignment="1">
      <alignment horizontal="center"/>
    </xf>
    <xf numFmtId="0" fontId="8" fillId="7" borderId="4" xfId="0" applyFont="1" applyFill="1" applyBorder="1" applyAlignment="1">
      <alignment horizontal="center"/>
    </xf>
    <xf numFmtId="0" fontId="26" fillId="7" borderId="9" xfId="0" applyFont="1" applyFill="1" applyBorder="1" applyAlignment="1">
      <alignment horizontal="center"/>
    </xf>
    <xf numFmtId="0" fontId="26" fillId="7" borderId="0" xfId="0" applyFont="1" applyFill="1" applyAlignment="1">
      <alignment horizontal="center"/>
    </xf>
    <xf numFmtId="0" fontId="26" fillId="7" borderId="4" xfId="0" applyFont="1" applyFill="1" applyBorder="1" applyAlignment="1">
      <alignment horizontal="center"/>
    </xf>
    <xf numFmtId="0" fontId="45" fillId="7" borderId="23" xfId="0" applyFont="1" applyFill="1" applyBorder="1" applyAlignment="1">
      <alignment horizontal="center"/>
    </xf>
    <xf numFmtId="0" fontId="45" fillId="7" borderId="24" xfId="0" applyFont="1" applyFill="1" applyBorder="1" applyAlignment="1">
      <alignment horizontal="center"/>
    </xf>
    <xf numFmtId="0" fontId="45" fillId="7" borderId="12" xfId="0" applyFont="1" applyFill="1" applyBorder="1" applyAlignment="1">
      <alignment horizontal="center"/>
    </xf>
    <xf numFmtId="0" fontId="43" fillId="7" borderId="23" xfId="0" applyFont="1" applyFill="1" applyBorder="1" applyAlignment="1">
      <alignment horizontal="center"/>
    </xf>
    <xf numFmtId="0" fontId="43" fillId="7" borderId="24" xfId="0" applyFont="1" applyFill="1" applyBorder="1" applyAlignment="1">
      <alignment horizontal="center"/>
    </xf>
    <xf numFmtId="0" fontId="43" fillId="7" borderId="12" xfId="0" applyFont="1" applyFill="1" applyBorder="1" applyAlignment="1">
      <alignment horizontal="center"/>
    </xf>
    <xf numFmtId="0" fontId="20" fillId="6" borderId="36" xfId="0" applyFont="1" applyFill="1" applyBorder="1" applyAlignment="1" applyProtection="1">
      <alignment horizontal="center"/>
      <protection locked="0"/>
    </xf>
    <xf numFmtId="0" fontId="20" fillId="6" borderId="46" xfId="0" applyFont="1" applyFill="1" applyBorder="1" applyAlignment="1" applyProtection="1">
      <alignment horizontal="center"/>
      <protection locked="0"/>
    </xf>
    <xf numFmtId="0" fontId="20" fillId="6" borderId="7" xfId="0" applyFont="1" applyFill="1" applyBorder="1" applyAlignment="1" applyProtection="1">
      <alignment horizontal="center"/>
      <protection locked="0"/>
    </xf>
    <xf numFmtId="0" fontId="20" fillId="6" borderId="19" xfId="0" applyFont="1" applyFill="1" applyBorder="1" applyAlignment="1" applyProtection="1">
      <alignment horizontal="center"/>
      <protection locked="0"/>
    </xf>
    <xf numFmtId="15" fontId="20" fillId="6" borderId="36" xfId="0" applyNumberFormat="1" applyFont="1" applyFill="1" applyBorder="1" applyAlignment="1" applyProtection="1">
      <alignment horizontal="center"/>
      <protection locked="0"/>
    </xf>
    <xf numFmtId="0" fontId="19" fillId="7" borderId="9" xfId="0" applyFont="1" applyFill="1" applyBorder="1" applyAlignment="1">
      <alignment horizontal="center"/>
    </xf>
    <xf numFmtId="0" fontId="19" fillId="7" borderId="0" xfId="0" applyFont="1" applyFill="1" applyAlignment="1">
      <alignment horizontal="center"/>
    </xf>
    <xf numFmtId="0" fontId="19" fillId="7" borderId="4" xfId="0" applyFont="1" applyFill="1" applyBorder="1" applyAlignment="1">
      <alignment horizontal="center"/>
    </xf>
    <xf numFmtId="0" fontId="4" fillId="7" borderId="24" xfId="0" applyFont="1" applyFill="1" applyBorder="1" applyAlignment="1">
      <alignment horizontal="center"/>
    </xf>
    <xf numFmtId="0" fontId="4" fillId="7" borderId="12" xfId="0" applyFont="1" applyFill="1" applyBorder="1" applyAlignment="1">
      <alignment horizontal="center"/>
    </xf>
    <xf numFmtId="0" fontId="95" fillId="3" borderId="14" xfId="0" applyFont="1" applyFill="1" applyBorder="1" applyAlignment="1" applyProtection="1">
      <alignment horizontal="left"/>
      <protection locked="0"/>
    </xf>
    <xf numFmtId="0" fontId="20" fillId="3" borderId="7" xfId="0" applyFont="1" applyFill="1" applyBorder="1" applyAlignment="1" applyProtection="1">
      <alignment horizontal="left"/>
      <protection locked="0"/>
    </xf>
    <xf numFmtId="0" fontId="20" fillId="6" borderId="36" xfId="0" applyFont="1" applyFill="1" applyBorder="1" applyAlignment="1" applyProtection="1">
      <alignment horizontal="left"/>
      <protection locked="0"/>
    </xf>
    <xf numFmtId="0" fontId="20" fillId="6" borderId="14" xfId="0" applyFont="1" applyFill="1" applyBorder="1" applyAlignment="1" applyProtection="1">
      <alignment horizontal="left"/>
      <protection locked="0"/>
    </xf>
    <xf numFmtId="0" fontId="20" fillId="6" borderId="0" xfId="0" applyFont="1" applyFill="1" applyAlignment="1" applyProtection="1">
      <alignment horizontal="left"/>
      <protection locked="0"/>
    </xf>
    <xf numFmtId="0" fontId="20" fillId="6" borderId="36" xfId="0" applyFont="1" applyFill="1" applyBorder="1" applyProtection="1">
      <protection locked="0"/>
    </xf>
    <xf numFmtId="0" fontId="4" fillId="6" borderId="0" xfId="0" applyFont="1" applyFill="1" applyAlignment="1" applyProtection="1">
      <alignment horizontal="left"/>
      <protection locked="0"/>
    </xf>
    <xf numFmtId="0" fontId="4" fillId="6" borderId="4" xfId="0" applyFont="1" applyFill="1" applyBorder="1" applyAlignment="1" applyProtection="1">
      <alignment horizontal="left"/>
      <protection locked="0"/>
    </xf>
    <xf numFmtId="0" fontId="20" fillId="6" borderId="14" xfId="0" applyFont="1" applyFill="1" applyBorder="1" applyAlignment="1" applyProtection="1">
      <alignment horizontal="center"/>
      <protection locked="0"/>
    </xf>
    <xf numFmtId="0" fontId="20" fillId="6" borderId="47" xfId="0" applyFont="1" applyFill="1" applyBorder="1" applyAlignment="1" applyProtection="1">
      <alignment horizontal="center"/>
      <protection locked="0"/>
    </xf>
    <xf numFmtId="0" fontId="7" fillId="7" borderId="35" xfId="0" applyFont="1" applyFill="1" applyBorder="1" applyAlignment="1">
      <alignment horizontal="center"/>
    </xf>
    <xf numFmtId="0" fontId="7" fillId="7" borderId="48" xfId="0" applyFont="1" applyFill="1" applyBorder="1" applyAlignment="1">
      <alignment horizontal="center"/>
    </xf>
    <xf numFmtId="15" fontId="20" fillId="6" borderId="14" xfId="0" applyNumberFormat="1" applyFont="1" applyFill="1" applyBorder="1" applyAlignment="1" applyProtection="1">
      <alignment horizontal="center"/>
      <protection locked="0"/>
    </xf>
    <xf numFmtId="0" fontId="20" fillId="8" borderId="36" xfId="0" applyFont="1" applyFill="1" applyBorder="1" applyAlignment="1" applyProtection="1">
      <alignment horizontal="left"/>
      <protection locked="0"/>
    </xf>
    <xf numFmtId="0" fontId="7" fillId="7" borderId="0" xfId="0" applyFont="1" applyFill="1" applyAlignment="1">
      <alignment horizontal="center"/>
    </xf>
    <xf numFmtId="0" fontId="7" fillId="7" borderId="4" xfId="0" applyFont="1" applyFill="1" applyBorder="1" applyAlignment="1">
      <alignment horizontal="center"/>
    </xf>
    <xf numFmtId="15" fontId="20" fillId="8" borderId="14" xfId="0" applyNumberFormat="1" applyFont="1" applyFill="1" applyBorder="1" applyAlignment="1" applyProtection="1">
      <alignment horizontal="center"/>
      <protection locked="0"/>
    </xf>
    <xf numFmtId="0" fontId="20" fillId="8" borderId="47" xfId="0" applyFont="1" applyFill="1" applyBorder="1" applyAlignment="1" applyProtection="1">
      <alignment horizontal="center"/>
      <protection locked="0"/>
    </xf>
    <xf numFmtId="0" fontId="20" fillId="8" borderId="36" xfId="0" applyFont="1" applyFill="1" applyBorder="1" applyAlignment="1" applyProtection="1">
      <alignment horizontal="center"/>
      <protection locked="0"/>
    </xf>
    <xf numFmtId="0" fontId="20" fillId="8" borderId="46" xfId="0" applyFont="1" applyFill="1" applyBorder="1" applyAlignment="1" applyProtection="1">
      <alignment horizontal="center"/>
      <protection locked="0"/>
    </xf>
    <xf numFmtId="0" fontId="20" fillId="8" borderId="14" xfId="0" applyFont="1" applyFill="1" applyBorder="1" applyAlignment="1" applyProtection="1">
      <alignment horizontal="left"/>
      <protection locked="0"/>
    </xf>
    <xf numFmtId="0" fontId="20" fillId="8" borderId="0" xfId="0" applyFont="1" applyFill="1" applyAlignment="1" applyProtection="1">
      <alignment horizontal="left"/>
      <protection locked="0"/>
    </xf>
    <xf numFmtId="0" fontId="11" fillId="7" borderId="23" xfId="0" applyFont="1" applyFill="1" applyBorder="1" applyAlignment="1">
      <alignment horizontal="center" vertical="center"/>
    </xf>
    <xf numFmtId="0" fontId="11" fillId="7" borderId="24" xfId="0" applyFont="1" applyFill="1" applyBorder="1" applyAlignment="1">
      <alignment horizontal="center" vertical="center"/>
    </xf>
    <xf numFmtId="0" fontId="11" fillId="7" borderId="12" xfId="0" applyFont="1" applyFill="1" applyBorder="1" applyAlignment="1">
      <alignment horizontal="center" vertical="center"/>
    </xf>
    <xf numFmtId="0" fontId="0" fillId="7" borderId="18" xfId="0" applyFill="1" applyBorder="1" applyAlignment="1">
      <alignment horizontal="center" vertical="center"/>
    </xf>
    <xf numFmtId="0" fontId="0" fillId="7" borderId="4" xfId="0" applyFill="1" applyBorder="1" applyAlignment="1">
      <alignment horizontal="center" vertical="center"/>
    </xf>
    <xf numFmtId="0" fontId="0" fillId="7" borderId="19" xfId="0" applyFill="1" applyBorder="1" applyAlignment="1">
      <alignment horizontal="center" vertical="center"/>
    </xf>
    <xf numFmtId="0" fontId="30" fillId="7" borderId="9" xfId="0" applyFont="1" applyFill="1" applyBorder="1" applyAlignment="1">
      <alignment horizontal="center" vertical="center"/>
    </xf>
    <xf numFmtId="0" fontId="30" fillId="7" borderId="0" xfId="0" applyFont="1" applyFill="1" applyAlignment="1">
      <alignment horizontal="center" vertical="center"/>
    </xf>
    <xf numFmtId="0" fontId="30" fillId="7" borderId="4" xfId="0" applyFont="1" applyFill="1" applyBorder="1" applyAlignment="1">
      <alignment horizontal="center" vertical="center"/>
    </xf>
    <xf numFmtId="0" fontId="0" fillId="7" borderId="9" xfId="0" applyFill="1" applyBorder="1" applyAlignment="1">
      <alignment horizontal="center" vertical="center"/>
    </xf>
    <xf numFmtId="0" fontId="0" fillId="7" borderId="0" xfId="0" applyFill="1" applyAlignment="1">
      <alignment horizontal="center" vertical="center"/>
    </xf>
    <xf numFmtId="0" fontId="11" fillId="7" borderId="9" xfId="0" applyFont="1" applyFill="1" applyBorder="1" applyAlignment="1">
      <alignment horizontal="right" vertical="center"/>
    </xf>
    <xf numFmtId="0" fontId="11" fillId="7" borderId="0" xfId="0" applyFont="1" applyFill="1" applyAlignment="1">
      <alignment horizontal="right" vertical="center"/>
    </xf>
    <xf numFmtId="0" fontId="0" fillId="7" borderId="25" xfId="0" applyFill="1" applyBorder="1" applyAlignment="1">
      <alignment horizontal="center" vertical="center"/>
    </xf>
    <xf numFmtId="0" fontId="0" fillId="7" borderId="16" xfId="0" applyFill="1" applyBorder="1" applyAlignment="1">
      <alignment horizontal="center" vertical="center"/>
    </xf>
    <xf numFmtId="0" fontId="0" fillId="7" borderId="26" xfId="0" applyFill="1" applyBorder="1" applyAlignment="1">
      <alignment horizontal="center" vertical="center"/>
    </xf>
    <xf numFmtId="0" fontId="11" fillId="7" borderId="0" xfId="0" applyFont="1" applyFill="1" applyAlignment="1">
      <alignment horizontal="center" vertical="center"/>
    </xf>
    <xf numFmtId="0" fontId="8" fillId="7" borderId="0" xfId="0" applyFont="1" applyFill="1" applyAlignment="1">
      <alignment horizontal="left"/>
    </xf>
    <xf numFmtId="0" fontId="0" fillId="7" borderId="0" xfId="0" applyFill="1" applyAlignment="1">
      <alignment horizontal="left"/>
    </xf>
    <xf numFmtId="0" fontId="0" fillId="7" borderId="18" xfId="0" applyFill="1" applyBorder="1" applyAlignment="1">
      <alignment horizontal="center"/>
    </xf>
    <xf numFmtId="0" fontId="0" fillId="7" borderId="4" xfId="0" applyFill="1" applyBorder="1" applyAlignment="1">
      <alignment horizontal="center"/>
    </xf>
    <xf numFmtId="0" fontId="0" fillId="7" borderId="19" xfId="0" applyFill="1" applyBorder="1" applyAlignment="1">
      <alignment horizontal="center"/>
    </xf>
    <xf numFmtId="0" fontId="29" fillId="7" borderId="25" xfId="0" applyFont="1" applyFill="1" applyBorder="1" applyAlignment="1">
      <alignment horizontal="right" vertical="center"/>
    </xf>
    <xf numFmtId="0" fontId="0" fillId="7" borderId="16" xfId="0" applyFill="1" applyBorder="1"/>
    <xf numFmtId="164" fontId="18" fillId="7" borderId="16" xfId="0" applyNumberFormat="1" applyFont="1" applyFill="1" applyBorder="1" applyAlignment="1">
      <alignment horizontal="center" vertical="center"/>
    </xf>
    <xf numFmtId="0" fontId="0" fillId="7" borderId="26" xfId="0" applyFill="1" applyBorder="1"/>
    <xf numFmtId="0" fontId="11" fillId="7" borderId="23" xfId="0" applyFont="1" applyFill="1" applyBorder="1" applyAlignment="1">
      <alignment horizontal="center"/>
    </xf>
    <xf numFmtId="0" fontId="11" fillId="7" borderId="24" xfId="0" applyFont="1" applyFill="1" applyBorder="1" applyAlignment="1">
      <alignment horizontal="center"/>
    </xf>
    <xf numFmtId="0" fontId="4" fillId="7" borderId="0" xfId="0" applyFont="1" applyFill="1" applyAlignment="1">
      <alignment horizontal="center" vertical="center"/>
    </xf>
    <xf numFmtId="0" fontId="29" fillId="7" borderId="25" xfId="0" applyFont="1" applyFill="1" applyBorder="1" applyAlignment="1">
      <alignment horizontal="right" vertical="top"/>
    </xf>
    <xf numFmtId="0" fontId="29" fillId="7" borderId="16" xfId="0" applyFont="1" applyFill="1" applyBorder="1" applyAlignment="1">
      <alignment horizontal="right" vertical="top"/>
    </xf>
    <xf numFmtId="0" fontId="1" fillId="7" borderId="16" xfId="0" applyFont="1" applyFill="1" applyBorder="1" applyAlignment="1">
      <alignment horizontal="center" vertical="center"/>
    </xf>
    <xf numFmtId="0" fontId="1" fillId="7" borderId="26"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0" xfId="0" applyFont="1" applyFill="1" applyAlignment="1">
      <alignment horizontal="center" vertical="center"/>
    </xf>
    <xf numFmtId="0" fontId="7" fillId="7" borderId="4" xfId="0" applyFont="1" applyFill="1" applyBorder="1" applyAlignment="1">
      <alignment horizontal="center" vertical="center"/>
    </xf>
    <xf numFmtId="0" fontId="20" fillId="7" borderId="0" xfId="0" applyFont="1" applyFill="1" applyAlignment="1">
      <alignment horizontal="center" vertical="center"/>
    </xf>
    <xf numFmtId="165" fontId="11" fillId="7" borderId="0" xfId="0" applyNumberFormat="1" applyFont="1" applyFill="1" applyAlignment="1">
      <alignment horizontal="center" vertical="center"/>
    </xf>
    <xf numFmtId="0" fontId="21" fillId="11" borderId="0" xfId="0" applyFont="1" applyFill="1" applyAlignment="1">
      <alignment horizontal="center" vertical="center"/>
    </xf>
    <xf numFmtId="0" fontId="57" fillId="11" borderId="0" xfId="0" applyFont="1" applyFill="1" applyAlignment="1">
      <alignment horizontal="center" vertical="center"/>
    </xf>
    <xf numFmtId="44" fontId="19" fillId="7" borderId="2" xfId="0" applyNumberFormat="1" applyFont="1" applyFill="1" applyBorder="1" applyAlignment="1">
      <alignment horizontal="right"/>
    </xf>
    <xf numFmtId="44" fontId="19" fillId="7" borderId="0" xfId="0" applyNumberFormat="1" applyFont="1" applyFill="1" applyAlignment="1">
      <alignment horizontal="center"/>
    </xf>
    <xf numFmtId="44" fontId="59" fillId="7" borderId="0" xfId="0" applyNumberFormat="1" applyFont="1" applyFill="1" applyAlignment="1">
      <alignment horizontal="right"/>
    </xf>
    <xf numFmtId="44" fontId="56" fillId="7" borderId="0" xfId="0" applyNumberFormat="1" applyFont="1" applyFill="1" applyAlignment="1">
      <alignment horizontal="center"/>
    </xf>
    <xf numFmtId="0" fontId="20" fillId="7" borderId="9" xfId="0" applyFont="1" applyFill="1" applyBorder="1" applyAlignment="1">
      <alignment horizontal="right" vertical="center"/>
    </xf>
    <xf numFmtId="0" fontId="20" fillId="7" borderId="0" xfId="0" applyFont="1" applyFill="1" applyAlignment="1">
      <alignment horizontal="right" vertical="center"/>
    </xf>
    <xf numFmtId="0" fontId="24" fillId="7" borderId="0" xfId="0" applyFont="1" applyFill="1" applyAlignment="1">
      <alignment horizontal="right"/>
    </xf>
    <xf numFmtId="44" fontId="19" fillId="7" borderId="0" xfId="2" applyFont="1" applyFill="1" applyBorder="1" applyAlignment="1" applyProtection="1">
      <alignment horizontal="right" vertical="center"/>
    </xf>
    <xf numFmtId="0" fontId="54" fillId="9" borderId="9" xfId="0" applyFont="1" applyFill="1" applyBorder="1" applyAlignment="1">
      <alignment horizontal="left"/>
    </xf>
    <xf numFmtId="0" fontId="54" fillId="9" borderId="0" xfId="0" applyFont="1" applyFill="1" applyAlignment="1">
      <alignment horizontal="left"/>
    </xf>
    <xf numFmtId="44" fontId="34" fillId="7" borderId="0" xfId="0" applyNumberFormat="1" applyFont="1" applyFill="1" applyAlignment="1">
      <alignment horizontal="right" vertical="center"/>
    </xf>
    <xf numFmtId="0" fontId="24" fillId="7" borderId="0" xfId="0" applyFont="1" applyFill="1" applyAlignment="1">
      <alignment horizontal="left"/>
    </xf>
    <xf numFmtId="44" fontId="34" fillId="7" borderId="0" xfId="0" applyNumberFormat="1" applyFont="1" applyFill="1" applyAlignment="1">
      <alignment horizontal="center"/>
    </xf>
    <xf numFmtId="164" fontId="20" fillId="7" borderId="0" xfId="0" applyNumberFormat="1" applyFont="1" applyFill="1" applyAlignment="1">
      <alignment horizontal="center" vertical="center"/>
    </xf>
    <xf numFmtId="164" fontId="20" fillId="7" borderId="4" xfId="0" applyNumberFormat="1" applyFont="1" applyFill="1" applyBorder="1" applyAlignment="1">
      <alignment horizontal="center" vertical="center"/>
    </xf>
    <xf numFmtId="0" fontId="3" fillId="7" borderId="7" xfId="0" applyFont="1" applyFill="1" applyBorder="1" applyAlignment="1">
      <alignment horizontal="center"/>
    </xf>
    <xf numFmtId="0" fontId="26" fillId="7" borderId="7" xfId="0" applyFont="1" applyFill="1" applyBorder="1" applyAlignment="1">
      <alignment horizontal="center"/>
    </xf>
    <xf numFmtId="164" fontId="19" fillId="7" borderId="81" xfId="0" applyNumberFormat="1" applyFont="1" applyFill="1" applyBorder="1" applyAlignment="1">
      <alignment horizontal="center"/>
    </xf>
    <xf numFmtId="0" fontId="12" fillId="7" borderId="0" xfId="0" applyFont="1" applyFill="1" applyAlignment="1">
      <alignment horizontal="center"/>
    </xf>
    <xf numFmtId="164" fontId="11" fillId="7" borderId="0" xfId="0" applyNumberFormat="1" applyFont="1" applyFill="1" applyAlignment="1">
      <alignment horizontal="center"/>
    </xf>
    <xf numFmtId="164" fontId="11" fillId="7" borderId="4" xfId="0" applyNumberFormat="1" applyFont="1" applyFill="1" applyBorder="1" applyAlignment="1">
      <alignment horizontal="center"/>
    </xf>
    <xf numFmtId="172" fontId="7" fillId="7" borderId="36" xfId="0" applyNumberFormat="1" applyFont="1" applyFill="1" applyBorder="1" applyAlignment="1">
      <alignment horizontal="right"/>
    </xf>
    <xf numFmtId="172" fontId="7" fillId="7" borderId="14" xfId="0" applyNumberFormat="1" applyFont="1" applyFill="1" applyBorder="1" applyAlignment="1">
      <alignment horizontal="right"/>
    </xf>
    <xf numFmtId="0" fontId="66" fillId="7" borderId="0" xfId="0" applyFont="1" applyFill="1" applyAlignment="1">
      <alignment horizontal="center"/>
    </xf>
    <xf numFmtId="0" fontId="68" fillId="7" borderId="0" xfId="0" applyFont="1" applyFill="1" applyAlignment="1">
      <alignment horizontal="center"/>
    </xf>
    <xf numFmtId="44" fontId="0" fillId="6" borderId="35" xfId="0" applyNumberFormat="1" applyFill="1" applyBorder="1" applyAlignment="1">
      <alignment horizontal="right"/>
    </xf>
    <xf numFmtId="44" fontId="29" fillId="7" borderId="35" xfId="0" applyNumberFormat="1" applyFont="1" applyFill="1" applyBorder="1" applyAlignment="1">
      <alignment horizontal="right"/>
    </xf>
    <xf numFmtId="172" fontId="0" fillId="7" borderId="35" xfId="0" applyNumberFormat="1" applyFill="1" applyBorder="1" applyAlignment="1" applyProtection="1">
      <alignment horizontal="right"/>
      <protection locked="0"/>
    </xf>
    <xf numFmtId="172" fontId="0" fillId="7" borderId="0" xfId="0" applyNumberFormat="1" applyFill="1" applyAlignment="1">
      <alignment horizontal="right"/>
    </xf>
    <xf numFmtId="44" fontId="0" fillId="6" borderId="35" xfId="0" applyNumberFormat="1" applyFill="1" applyBorder="1" applyAlignment="1" applyProtection="1">
      <alignment horizontal="right"/>
      <protection locked="0"/>
    </xf>
    <xf numFmtId="44" fontId="29" fillId="7" borderId="14" xfId="0" applyNumberFormat="1" applyFont="1" applyFill="1" applyBorder="1" applyAlignment="1">
      <alignment horizontal="right"/>
    </xf>
    <xf numFmtId="44" fontId="0" fillId="6" borderId="14" xfId="0" applyNumberFormat="1" applyFill="1" applyBorder="1" applyAlignment="1">
      <alignment horizontal="right"/>
    </xf>
    <xf numFmtId="172" fontId="0" fillId="7" borderId="35" xfId="0" applyNumberFormat="1" applyFill="1" applyBorder="1" applyAlignment="1">
      <alignment horizontal="right"/>
    </xf>
    <xf numFmtId="0" fontId="51" fillId="7" borderId="0" xfId="0" applyFont="1" applyFill="1" applyAlignment="1">
      <alignment horizontal="center" wrapText="1"/>
    </xf>
    <xf numFmtId="0" fontId="29" fillId="6" borderId="0" xfId="0" applyFont="1" applyFill="1" applyAlignment="1" applyProtection="1">
      <alignment horizontal="left"/>
      <protection locked="0"/>
    </xf>
    <xf numFmtId="0" fontId="3" fillId="7" borderId="0" xfId="0" applyFont="1" applyFill="1" applyAlignment="1">
      <alignment horizontal="left" wrapText="1"/>
    </xf>
    <xf numFmtId="0" fontId="29" fillId="6" borderId="14" xfId="0" applyFont="1" applyFill="1" applyBorder="1" applyAlignment="1" applyProtection="1">
      <alignment horizontal="left"/>
      <protection locked="0"/>
    </xf>
    <xf numFmtId="0" fontId="29" fillId="6" borderId="36" xfId="0" applyFont="1" applyFill="1" applyBorder="1" applyAlignment="1" applyProtection="1">
      <alignment horizontal="left"/>
      <protection locked="0"/>
    </xf>
    <xf numFmtId="44" fontId="29" fillId="7" borderId="36" xfId="0" applyNumberFormat="1" applyFont="1" applyFill="1" applyBorder="1" applyAlignment="1">
      <alignment horizontal="right"/>
    </xf>
    <xf numFmtId="0" fontId="0" fillId="7" borderId="0" xfId="0" applyFill="1" applyAlignment="1">
      <alignment horizontal="center"/>
    </xf>
    <xf numFmtId="44" fontId="11" fillId="6" borderId="0" xfId="0" applyNumberFormat="1" applyFont="1" applyFill="1" applyAlignment="1" applyProtection="1">
      <alignment horizontal="right"/>
      <protection locked="0"/>
    </xf>
    <xf numFmtId="44" fontId="11" fillId="6" borderId="4" xfId="0" applyNumberFormat="1" applyFont="1" applyFill="1" applyBorder="1" applyAlignment="1" applyProtection="1">
      <alignment horizontal="right"/>
      <protection locked="0"/>
    </xf>
    <xf numFmtId="44" fontId="8" fillId="7" borderId="0" xfId="0" applyNumberFormat="1" applyFont="1" applyFill="1" applyAlignment="1">
      <alignment horizontal="right"/>
    </xf>
    <xf numFmtId="0" fontId="15" fillId="7" borderId="9" xfId="0" applyFont="1" applyFill="1" applyBorder="1" applyAlignment="1">
      <alignment horizontal="center" vertical="center"/>
    </xf>
    <xf numFmtId="0" fontId="15" fillId="7" borderId="0" xfId="0" applyFont="1" applyFill="1" applyAlignment="1">
      <alignment horizontal="center" vertical="center"/>
    </xf>
    <xf numFmtId="0" fontId="15" fillId="7" borderId="4" xfId="0" applyFont="1" applyFill="1" applyBorder="1" applyAlignment="1">
      <alignment horizontal="center" vertical="center"/>
    </xf>
    <xf numFmtId="44" fontId="4" fillId="7" borderId="0" xfId="0" applyNumberFormat="1" applyFont="1" applyFill="1" applyAlignment="1">
      <alignment horizontal="center"/>
    </xf>
    <xf numFmtId="44" fontId="4" fillId="7" borderId="4" xfId="0" applyNumberFormat="1" applyFont="1" applyFill="1" applyBorder="1" applyAlignment="1">
      <alignment horizontal="center"/>
    </xf>
    <xf numFmtId="172" fontId="7" fillId="7" borderId="0" xfId="0" applyNumberFormat="1" applyFont="1" applyFill="1" applyAlignment="1">
      <alignment horizontal="right"/>
    </xf>
    <xf numFmtId="44" fontId="7" fillId="7" borderId="0" xfId="0" applyNumberFormat="1" applyFont="1" applyFill="1" applyAlignment="1">
      <alignment horizontal="right"/>
    </xf>
    <xf numFmtId="44" fontId="7" fillId="7" borderId="4" xfId="0" applyNumberFormat="1" applyFont="1" applyFill="1" applyBorder="1" applyAlignment="1">
      <alignment horizontal="right"/>
    </xf>
    <xf numFmtId="172" fontId="7" fillId="7" borderId="80" xfId="0" applyNumberFormat="1" applyFont="1" applyFill="1" applyBorder="1" applyAlignment="1">
      <alignment horizontal="right"/>
    </xf>
    <xf numFmtId="44" fontId="7" fillId="7" borderId="80" xfId="0" applyNumberFormat="1" applyFont="1" applyFill="1" applyBorder="1" applyAlignment="1">
      <alignment horizontal="right"/>
    </xf>
    <xf numFmtId="168" fontId="19" fillId="6" borderId="14" xfId="0" applyNumberFormat="1" applyFont="1" applyFill="1" applyBorder="1" applyAlignment="1" applyProtection="1">
      <alignment horizontal="center"/>
      <protection locked="0"/>
    </xf>
    <xf numFmtId="44" fontId="11" fillId="7" borderId="78" xfId="0" applyNumberFormat="1" applyFont="1" applyFill="1" applyBorder="1" applyAlignment="1">
      <alignment horizontal="center"/>
    </xf>
    <xf numFmtId="44" fontId="11" fillId="7" borderId="67" xfId="0" applyNumberFormat="1" applyFont="1" applyFill="1" applyBorder="1" applyAlignment="1">
      <alignment horizontal="center"/>
    </xf>
    <xf numFmtId="44" fontId="11" fillId="7" borderId="52" xfId="0" applyNumberFormat="1" applyFont="1" applyFill="1" applyBorder="1" applyAlignment="1">
      <alignment horizontal="center"/>
    </xf>
    <xf numFmtId="172" fontId="0" fillId="6" borderId="14" xfId="0" applyNumberFormat="1" applyFill="1" applyBorder="1" applyAlignment="1" applyProtection="1">
      <alignment horizontal="right"/>
      <protection locked="0"/>
    </xf>
    <xf numFmtId="172" fontId="0" fillId="7" borderId="2" xfId="0" applyNumberFormat="1" applyFill="1" applyBorder="1" applyAlignment="1" applyProtection="1">
      <alignment horizontal="right"/>
      <protection locked="0"/>
    </xf>
    <xf numFmtId="168" fontId="19" fillId="7" borderId="14" xfId="0" applyNumberFormat="1" applyFont="1" applyFill="1" applyBorder="1" applyAlignment="1">
      <alignment horizontal="center"/>
    </xf>
    <xf numFmtId="0" fontId="8" fillId="7" borderId="0" xfId="0" applyFont="1" applyFill="1" applyAlignment="1">
      <alignment horizontal="center" wrapText="1"/>
    </xf>
    <xf numFmtId="49" fontId="5" fillId="6" borderId="29" xfId="0" applyNumberFormat="1" applyFont="1" applyFill="1" applyBorder="1" applyAlignment="1" applyProtection="1">
      <alignment horizontal="center"/>
      <protection locked="0"/>
    </xf>
    <xf numFmtId="49" fontId="6" fillId="6" borderId="29" xfId="0" applyNumberFormat="1" applyFont="1" applyFill="1" applyBorder="1" applyAlignment="1" applyProtection="1">
      <alignment horizontal="center"/>
      <protection locked="0"/>
    </xf>
    <xf numFmtId="0" fontId="12" fillId="6" borderId="29" xfId="0" applyFont="1" applyFill="1" applyBorder="1" applyAlignment="1">
      <alignment horizontal="center"/>
    </xf>
    <xf numFmtId="44" fontId="57" fillId="7" borderId="0" xfId="0" applyNumberFormat="1" applyFont="1" applyFill="1" applyAlignment="1">
      <alignment horizontal="right"/>
    </xf>
    <xf numFmtId="44" fontId="57" fillId="7" borderId="64" xfId="0" applyNumberFormat="1" applyFont="1" applyFill="1" applyBorder="1" applyAlignment="1">
      <alignment horizontal="right"/>
    </xf>
    <xf numFmtId="44" fontId="4" fillId="6" borderId="0" xfId="0" applyNumberFormat="1" applyFont="1" applyFill="1" applyAlignment="1" applyProtection="1">
      <alignment horizontal="right"/>
      <protection locked="0"/>
    </xf>
    <xf numFmtId="44" fontId="4" fillId="6" borderId="64" xfId="0" applyNumberFormat="1" applyFont="1" applyFill="1" applyBorder="1" applyAlignment="1" applyProtection="1">
      <alignment horizontal="right"/>
      <protection locked="0"/>
    </xf>
    <xf numFmtId="44" fontId="96" fillId="7" borderId="0" xfId="0" applyNumberFormat="1" applyFont="1" applyFill="1" applyAlignment="1">
      <alignment horizontal="center"/>
    </xf>
    <xf numFmtId="44" fontId="96" fillId="7" borderId="64" xfId="0" applyNumberFormat="1" applyFont="1" applyFill="1" applyBorder="1" applyAlignment="1">
      <alignment horizontal="center"/>
    </xf>
    <xf numFmtId="44" fontId="64" fillId="7" borderId="0" xfId="0" applyNumberFormat="1" applyFont="1" applyFill="1" applyAlignment="1">
      <alignment horizontal="center"/>
    </xf>
    <xf numFmtId="44" fontId="64" fillId="7" borderId="64" xfId="0" applyNumberFormat="1" applyFont="1" applyFill="1" applyBorder="1" applyAlignment="1">
      <alignment horizontal="center"/>
    </xf>
    <xf numFmtId="44" fontId="4" fillId="7" borderId="78" xfId="0" applyNumberFormat="1" applyFont="1" applyFill="1" applyBorder="1" applyAlignment="1">
      <alignment horizontal="right"/>
    </xf>
    <xf numFmtId="0" fontId="0" fillId="7" borderId="67" xfId="0" applyFill="1" applyBorder="1"/>
    <xf numFmtId="0" fontId="0" fillId="7" borderId="79" xfId="0" applyFill="1" applyBorder="1"/>
    <xf numFmtId="44" fontId="0" fillId="7" borderId="67" xfId="0" applyNumberFormat="1" applyFill="1" applyBorder="1"/>
    <xf numFmtId="44" fontId="0" fillId="7" borderId="79" xfId="0" applyNumberFormat="1" applyFill="1" applyBorder="1"/>
    <xf numFmtId="172" fontId="0" fillId="7" borderId="2" xfId="0" applyNumberFormat="1" applyFill="1" applyBorder="1" applyAlignment="1">
      <alignment horizontal="right"/>
    </xf>
    <xf numFmtId="172" fontId="0" fillId="6" borderId="2" xfId="0" applyNumberFormat="1" applyFill="1" applyBorder="1" applyAlignment="1" applyProtection="1">
      <alignment horizontal="right"/>
      <protection locked="0"/>
    </xf>
    <xf numFmtId="0" fontId="8" fillId="7" borderId="0" xfId="3" applyFill="1" applyAlignment="1">
      <alignment horizontal="center"/>
    </xf>
    <xf numFmtId="0" fontId="12" fillId="7" borderId="0" xfId="3" applyFont="1" applyFill="1" applyAlignment="1">
      <alignment horizontal="left" wrapText="1"/>
    </xf>
    <xf numFmtId="0" fontId="12" fillId="7" borderId="4" xfId="3" applyFont="1" applyFill="1" applyBorder="1" applyAlignment="1">
      <alignment horizontal="left" wrapText="1"/>
    </xf>
    <xf numFmtId="0" fontId="8" fillId="9" borderId="0" xfId="3" applyFill="1" applyAlignment="1" applyProtection="1">
      <alignment horizontal="left"/>
      <protection locked="0"/>
    </xf>
    <xf numFmtId="0" fontId="8" fillId="9" borderId="4" xfId="3" applyFill="1" applyBorder="1" applyAlignment="1" applyProtection="1">
      <alignment horizontal="left"/>
      <protection locked="0"/>
    </xf>
    <xf numFmtId="172" fontId="7" fillId="9" borderId="14" xfId="3" applyNumberFormat="1" applyFont="1" applyFill="1" applyBorder="1" applyAlignment="1" applyProtection="1">
      <alignment horizontal="right"/>
      <protection locked="0"/>
    </xf>
    <xf numFmtId="172" fontId="7" fillId="9" borderId="47" xfId="3" applyNumberFormat="1" applyFont="1" applyFill="1" applyBorder="1" applyAlignment="1" applyProtection="1">
      <alignment horizontal="right"/>
      <protection locked="0"/>
    </xf>
    <xf numFmtId="49" fontId="4" fillId="9" borderId="14" xfId="3" applyNumberFormat="1" applyFont="1" applyFill="1" applyBorder="1" applyAlignment="1" applyProtection="1">
      <alignment horizontal="center" wrapText="1"/>
      <protection locked="0"/>
    </xf>
    <xf numFmtId="0" fontId="12" fillId="9" borderId="14" xfId="3" applyFont="1" applyFill="1" applyBorder="1" applyAlignment="1" applyProtection="1">
      <alignment horizontal="center"/>
      <protection locked="0"/>
    </xf>
    <xf numFmtId="42" fontId="12" fillId="7" borderId="45" xfId="3" applyNumberFormat="1" applyFont="1" applyFill="1" applyBorder="1" applyAlignment="1">
      <alignment horizontal="right"/>
    </xf>
    <xf numFmtId="42" fontId="12" fillId="7" borderId="69" xfId="3" applyNumberFormat="1" applyFont="1" applyFill="1" applyBorder="1" applyAlignment="1">
      <alignment horizontal="right"/>
    </xf>
    <xf numFmtId="42" fontId="12" fillId="7" borderId="82" xfId="3" applyNumberFormat="1" applyFont="1" applyFill="1" applyBorder="1" applyAlignment="1">
      <alignment horizontal="right"/>
    </xf>
    <xf numFmtId="42" fontId="12" fillId="7" borderId="0" xfId="3" applyNumberFormat="1" applyFont="1" applyFill="1" applyAlignment="1">
      <alignment horizontal="right"/>
    </xf>
    <xf numFmtId="0" fontId="12" fillId="7" borderId="4" xfId="3" applyFont="1" applyFill="1" applyBorder="1" applyAlignment="1">
      <alignment horizontal="right"/>
    </xf>
    <xf numFmtId="0" fontId="12" fillId="7" borderId="0" xfId="3" applyFont="1" applyFill="1" applyAlignment="1">
      <alignment horizontal="left"/>
    </xf>
    <xf numFmtId="0" fontId="4" fillId="9" borderId="14" xfId="3" applyFont="1" applyFill="1" applyBorder="1" applyAlignment="1" applyProtection="1">
      <alignment horizontal="center"/>
      <protection locked="0"/>
    </xf>
    <xf numFmtId="42" fontId="4" fillId="7" borderId="0" xfId="3" applyNumberFormat="1" applyFont="1" applyFill="1" applyAlignment="1">
      <alignment horizontal="right"/>
    </xf>
    <xf numFmtId="42" fontId="4" fillId="7" borderId="4" xfId="3" applyNumberFormat="1" applyFont="1" applyFill="1" applyBorder="1" applyAlignment="1">
      <alignment horizontal="right"/>
    </xf>
    <xf numFmtId="0" fontId="4" fillId="7" borderId="2" xfId="3" applyFont="1" applyFill="1" applyBorder="1" applyAlignment="1">
      <alignment horizontal="center"/>
    </xf>
    <xf numFmtId="49" fontId="7" fillId="9" borderId="14" xfId="3" applyNumberFormat="1" applyFont="1" applyFill="1" applyBorder="1" applyAlignment="1" applyProtection="1">
      <alignment horizontal="left" wrapText="1"/>
      <protection locked="0"/>
    </xf>
    <xf numFmtId="49" fontId="7" fillId="9" borderId="47" xfId="3" applyNumberFormat="1" applyFont="1" applyFill="1" applyBorder="1" applyAlignment="1" applyProtection="1">
      <alignment horizontal="left" wrapText="1"/>
      <protection locked="0"/>
    </xf>
    <xf numFmtId="0" fontId="4" fillId="7" borderId="9" xfId="3" applyFont="1" applyFill="1" applyBorder="1" applyAlignment="1">
      <alignment horizontal="center"/>
    </xf>
    <xf numFmtId="0" fontId="4" fillId="7" borderId="0" xfId="3" applyFont="1" applyFill="1" applyAlignment="1">
      <alignment horizontal="center"/>
    </xf>
    <xf numFmtId="0" fontId="4" fillId="7" borderId="4" xfId="3" applyFont="1" applyFill="1" applyBorder="1" applyAlignment="1">
      <alignment horizontal="center"/>
    </xf>
    <xf numFmtId="0" fontId="12" fillId="7" borderId="7" xfId="3" applyFont="1" applyFill="1" applyBorder="1" applyAlignment="1">
      <alignment horizontal="center"/>
    </xf>
    <xf numFmtId="0" fontId="13" fillId="7" borderId="7" xfId="3" applyFont="1" applyFill="1" applyBorder="1" applyAlignment="1">
      <alignment horizontal="left" vertical="center" wrapText="1"/>
    </xf>
    <xf numFmtId="0" fontId="13" fillId="7" borderId="19" xfId="3" applyFont="1" applyFill="1" applyBorder="1" applyAlignment="1">
      <alignment horizontal="left" vertical="center" wrapText="1"/>
    </xf>
    <xf numFmtId="0" fontId="7" fillId="7" borderId="10" xfId="3" applyFont="1" applyFill="1" applyBorder="1" applyAlignment="1">
      <alignment horizontal="center" vertical="top"/>
    </xf>
    <xf numFmtId="0" fontId="7" fillId="7" borderId="7" xfId="3" applyFont="1" applyFill="1" applyBorder="1" applyAlignment="1">
      <alignment horizontal="center" vertical="top"/>
    </xf>
    <xf numFmtId="44" fontId="76" fillId="7" borderId="16" xfId="3" applyNumberFormat="1" applyFont="1" applyFill="1" applyBorder="1" applyAlignment="1">
      <alignment horizontal="right"/>
    </xf>
    <xf numFmtId="44" fontId="76" fillId="7" borderId="26" xfId="3" applyNumberFormat="1" applyFont="1" applyFill="1" applyBorder="1" applyAlignment="1">
      <alignment horizontal="right"/>
    </xf>
    <xf numFmtId="6" fontId="4" fillId="7" borderId="0" xfId="3" applyNumberFormat="1" applyFont="1" applyFill="1" applyAlignment="1">
      <alignment horizontal="center"/>
    </xf>
    <xf numFmtId="0" fontId="97" fillId="7" borderId="9" xfId="3" applyFont="1" applyFill="1" applyBorder="1" applyAlignment="1">
      <alignment horizontal="center"/>
    </xf>
    <xf numFmtId="0" fontId="97" fillId="7" borderId="0" xfId="3" applyFont="1" applyFill="1" applyAlignment="1">
      <alignment horizontal="center"/>
    </xf>
    <xf numFmtId="0" fontId="97" fillId="7" borderId="4" xfId="3" applyFont="1" applyFill="1" applyBorder="1" applyAlignment="1">
      <alignment horizontal="center"/>
    </xf>
    <xf numFmtId="0" fontId="12" fillId="7" borderId="9" xfId="3" applyFont="1" applyFill="1" applyBorder="1" applyAlignment="1">
      <alignment horizontal="left"/>
    </xf>
    <xf numFmtId="0" fontId="4" fillId="5" borderId="25" xfId="3" applyFont="1" applyFill="1" applyBorder="1" applyAlignment="1">
      <alignment horizontal="center"/>
    </xf>
    <xf numFmtId="0" fontId="4" fillId="5" borderId="16" xfId="3" applyFont="1" applyFill="1" applyBorder="1" applyAlignment="1">
      <alignment horizontal="center"/>
    </xf>
    <xf numFmtId="0" fontId="4" fillId="5" borderId="26" xfId="3" applyFont="1" applyFill="1" applyBorder="1" applyAlignment="1">
      <alignment horizontal="center"/>
    </xf>
    <xf numFmtId="49" fontId="4" fillId="9" borderId="29" xfId="3" applyNumberFormat="1" applyFont="1" applyFill="1" applyBorder="1" applyAlignment="1" applyProtection="1">
      <alignment horizontal="center"/>
      <protection locked="0"/>
    </xf>
    <xf numFmtId="0" fontId="8" fillId="9" borderId="36" xfId="3" applyFill="1" applyBorder="1" applyAlignment="1" applyProtection="1">
      <alignment horizontal="left"/>
      <protection locked="0"/>
    </xf>
    <xf numFmtId="0" fontId="8" fillId="9" borderId="46" xfId="3" applyFill="1" applyBorder="1" applyAlignment="1" applyProtection="1">
      <alignment horizontal="left"/>
      <protection locked="0"/>
    </xf>
    <xf numFmtId="0" fontId="12" fillId="9" borderId="29" xfId="3" applyFont="1" applyFill="1" applyBorder="1" applyAlignment="1" applyProtection="1">
      <alignment horizontal="center"/>
      <protection locked="0"/>
    </xf>
    <xf numFmtId="0" fontId="12" fillId="9" borderId="50" xfId="3" applyFont="1" applyFill="1" applyBorder="1" applyAlignment="1" applyProtection="1">
      <alignment horizontal="center"/>
      <protection locked="0"/>
    </xf>
    <xf numFmtId="173" fontId="86" fillId="7" borderId="0" xfId="4" applyNumberFormat="1" applyFont="1" applyFill="1" applyAlignment="1">
      <alignment horizontal="center" vertical="center"/>
    </xf>
    <xf numFmtId="173" fontId="98" fillId="7" borderId="0" xfId="4" applyNumberFormat="1" applyFont="1" applyFill="1" applyAlignment="1">
      <alignment horizontal="left" vertical="center" wrapText="1"/>
    </xf>
  </cellXfs>
  <cellStyles count="5">
    <cellStyle name="Lien hypertexte" xfId="1" builtinId="8"/>
    <cellStyle name="Monétaire" xfId="2" builtinId="4"/>
    <cellStyle name="Normal" xfId="0" builtinId="0"/>
    <cellStyle name="Normal 2" xfId="3" xr:uid="{00000000-0005-0000-0000-000003000000}"/>
    <cellStyle name="Normal 3" xfId="4" xr:uid="{00000000-0005-0000-0000-000004000000}"/>
  </cellStyles>
  <dxfs count="32">
    <dxf>
      <fill>
        <patternFill>
          <bgColor rgb="FFFF0000"/>
        </patternFill>
      </fill>
    </dxf>
    <dxf>
      <fill>
        <patternFill>
          <bgColor theme="0"/>
        </patternFill>
      </fill>
    </dxf>
    <dxf>
      <font>
        <color rgb="FFFF0000"/>
      </font>
    </dxf>
    <dxf>
      <font>
        <color rgb="FF0000FF"/>
      </font>
    </dxf>
    <dxf>
      <font>
        <color rgb="FF0000FF"/>
      </font>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10</xdr:col>
      <xdr:colOff>60960</xdr:colOff>
      <xdr:row>0</xdr:row>
      <xdr:rowOff>28575</xdr:rowOff>
    </xdr:from>
    <xdr:to>
      <xdr:col>11</xdr:col>
      <xdr:colOff>547931</xdr:colOff>
      <xdr:row>3</xdr:row>
      <xdr:rowOff>1954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62650" y="28575"/>
          <a:ext cx="679053" cy="656827"/>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P2" totalsRowShown="0">
  <autoFilter ref="A1:DP2" xr:uid="{00000000-0009-0000-0100-000001000000}"/>
  <tableColumns count="120">
    <tableColumn id="8" xr3:uid="{00000000-0010-0000-0000-000008000000}" name="Caisse et banque">
      <calculatedColumnFormula>'4-BILAN'!H11</calculatedColumnFormula>
    </tableColumn>
    <tableColumn id="9" xr3:uid="{00000000-0010-0000-0000-000009000000}" name="Caisse et banque - Dons dédiés" dataDxfId="31">
      <calculatedColumnFormula>'4-BILAN'!H12</calculatedColumnFormula>
    </tableColumn>
    <tableColumn id="10" xr3:uid="{00000000-0010-0000-0000-00000A000000}" name="Compte de messes">
      <calculatedColumnFormula>'4-BILAN'!H13</calculatedColumnFormula>
    </tableColumn>
    <tableColumn id="11" xr3:uid="{00000000-0010-0000-0000-00000B000000}" name="Autres comptes de banques">
      <calculatedColumnFormula>'4-BILAN'!H14</calculatedColumnFormula>
    </tableColumn>
    <tableColumn id="12" xr3:uid="{00000000-0010-0000-0000-00000C000000}" name="Comptes à recevoir">
      <calculatedColumnFormula>'4-BILAN'!H18</calculatedColumnFormula>
    </tableColumn>
    <tableColumn id="13" xr3:uid="{00000000-0010-0000-0000-00000D000000}" name="TPS à recevoir">
      <calculatedColumnFormula>'4-BILAN'!H19</calculatedColumnFormula>
    </tableColumn>
    <tableColumn id="14" xr3:uid="{00000000-0010-0000-0000-00000E000000}" name="TVQ à recevoir">
      <calculatedColumnFormula>'4-BILAN'!H20</calculatedColumnFormula>
    </tableColumn>
    <tableColumn id="120" xr3:uid="{00000000-0010-0000-0000-000078000000}" name="Crédit de contribution diocésaine" dataDxfId="30">
      <calculatedColumnFormula>'4-BILAN'!H21</calculatedColumnFormula>
    </tableColumn>
    <tableColumn id="15" xr3:uid="{00000000-0010-0000-0000-00000F000000}" name="Frais payés d'avance">
      <calculatedColumnFormula>'4-BILAN'!H22</calculatedColumnFormula>
    </tableColumn>
    <tableColumn id="16" xr3:uid="{00000000-0010-0000-0000-000010000000}" name="Obligations">
      <calculatedColumnFormula>'4-BILAN'!H27</calculatedColumnFormula>
    </tableColumn>
    <tableColumn id="17" xr3:uid="{00000000-0010-0000-0000-000011000000}" name="Certificats de dépôts">
      <calculatedColumnFormula>'4-BILAN'!H28</calculatedColumnFormula>
    </tableColumn>
    <tableColumn id="18" xr3:uid="{00000000-0010-0000-0000-000012000000}" name="Autres placements">
      <calculatedColumnFormula>'4-BILAN'!H29</calculatedColumnFormula>
    </tableColumn>
    <tableColumn id="19" xr3:uid="{00000000-0010-0000-0000-000013000000}" name="Autres (si requis)">
      <calculatedColumnFormula>'4-BILAN'!H30</calculatedColumnFormula>
    </tableColumn>
    <tableColumn id="20" xr3:uid="{00000000-0010-0000-0000-000014000000}" name="Terrain">
      <calculatedColumnFormula>'4-BILAN'!H35</calculatedColumnFormula>
    </tableColumn>
    <tableColumn id="21" xr3:uid="{00000000-0010-0000-0000-000015000000}" name="Bâtiments :  Église">
      <calculatedColumnFormula>'4-BILAN'!H36</calculatedColumnFormula>
    </tableColumn>
    <tableColumn id="22" xr3:uid="{00000000-0010-0000-0000-000016000000}" name="Bâtiment : Presbytère et autres">
      <calculatedColumnFormula>'4-BILAN'!H37</calculatedColumnFormula>
    </tableColumn>
    <tableColumn id="23" xr3:uid="{00000000-0010-0000-0000-000017000000}" name="Ameublement :  Église">
      <calculatedColumnFormula>'4-BILAN'!H38</calculatedColumnFormula>
    </tableColumn>
    <tableColumn id="24" xr3:uid="{00000000-0010-0000-0000-000018000000}" name="Ammeublement :  Presbytère  et autres immeubles">
      <calculatedColumnFormula>'4-BILAN'!H39</calculatedColumnFormula>
    </tableColumn>
    <tableColumn id="25" xr3:uid="{00000000-0010-0000-0000-000019000000}" name="Orgues et cloches">
      <calculatedColumnFormula>'4-BILAN'!H40</calculatedColumnFormula>
    </tableColumn>
    <tableColumn id="26" xr3:uid="{00000000-0010-0000-0000-00001A000000}" name="Outillage d'entretien">
      <calculatedColumnFormula>'4-BILAN'!H41</calculatedColumnFormula>
    </tableColumn>
    <tableColumn id="116" xr3:uid="{00000000-0010-0000-0000-000074000000}" name="Immobilisations - Dons dédiés" dataDxfId="29">
      <calculatedColumnFormula>'4-BILAN'!H42</calculatedColumnFormula>
    </tableColumn>
    <tableColumn id="27" xr3:uid="{00000000-0010-0000-0000-00001B000000}" name="Autres">
      <calculatedColumnFormula>'4-BILAN'!H43</calculatedColumnFormula>
    </tableColumn>
    <tableColumn id="28" xr3:uid="{00000000-0010-0000-0000-00001C000000}" name="moins : Amortissement cumulé">
      <calculatedColumnFormula>'4-BILAN'!H44</calculatedColumnFormula>
    </tableColumn>
    <tableColumn id="29" xr3:uid="{00000000-0010-0000-0000-00001D000000}" name="Emprunt d'une institution financière (incluant mar">
      <calculatedColumnFormula>'4-BILAN'!H54</calculatedColumnFormula>
    </tableColumn>
    <tableColumn id="30" xr3:uid="{00000000-0010-0000-0000-00001E000000}" name="Emprunts du Fonds d'entraide... - court terme">
      <calculatedColumnFormula>'4-BILAN'!H55</calculatedColumnFormula>
    </tableColumn>
    <tableColumn id="121" xr3:uid="{00000000-0010-0000-0000-000079000000}" name="Compte d'urgence pour les entreprises canadiennes (CUEC)" dataDxfId="28">
      <calculatedColumnFormula>'4-BILAN'!H56</calculatedColumnFormula>
    </tableColumn>
    <tableColumn id="122" xr3:uid="{00000000-0010-0000-0000-00007A000000}" name="Contribution diocésaine à payer" dataDxfId="27">
      <calculatedColumnFormula>'4-BILAN'!H57</calculatedColumnFormula>
    </tableColumn>
    <tableColumn id="31" xr3:uid="{00000000-0010-0000-0000-00001F000000}" name="Autres comptes à payer">
      <calculatedColumnFormula>'4-BILAN'!H58</calculatedColumnFormula>
    </tableColumn>
    <tableColumn id="32" xr3:uid="{00000000-0010-0000-0000-000020000000}" name="Frais courus" dataDxfId="26">
      <calculatedColumnFormula>'4-BILAN'!H59</calculatedColumnFormula>
    </tableColumn>
    <tableColumn id="33" xr3:uid="{00000000-0010-0000-0000-000021000000}" name="Messes à célébrer" dataDxfId="25">
      <calculatedColumnFormula>'4-BILAN'!H60</calculatedColumnFormula>
    </tableColumn>
    <tableColumn id="34" xr3:uid="{00000000-0010-0000-0000-000022000000}" name="Autres emprunts CT (spécifier)" dataDxfId="24">
      <calculatedColumnFormula>'4-BILAN'!H61</calculatedColumnFormula>
    </tableColumn>
    <tableColumn id="35" xr3:uid="{00000000-0010-0000-0000-000023000000}" name="Emprunt d'une institution financière - long terme" dataDxfId="23">
      <calculatedColumnFormula>'4-BILAN'!H66</calculatedColumnFormula>
    </tableColumn>
    <tableColumn id="36" xr3:uid="{00000000-0010-0000-0000-000024000000}" name="Emprunts du Fonds d'entraide... - long terme" dataDxfId="22">
      <calculatedColumnFormula>'4-BILAN'!H67</calculatedColumnFormula>
    </tableColumn>
    <tableColumn id="37" xr3:uid="{00000000-0010-0000-0000-000025000000}" name="Autres emprunts LT" dataDxfId="21">
      <calculatedColumnFormula>'4-BILAN'!H68</calculatedColumnFormula>
    </tableColumn>
    <tableColumn id="38" xr3:uid="{00000000-0010-0000-0000-000026000000}" name="Balance 1er janvier">
      <calculatedColumnFormula>'4-BILAN'!H73</calculatedColumnFormula>
    </tableColumn>
    <tableColumn id="6" xr3:uid="{00000000-0010-0000-0000-000006000000}" name="Avoirs - Dons dédiés" dataDxfId="20">
      <calculatedColumnFormula>'4-BILAN'!H74</calculatedColumnFormula>
    </tableColumn>
    <tableColumn id="39" xr3:uid="{00000000-0010-0000-0000-000027000000}" name="Quêtes pour la paroisse">
      <calculatedColumnFormula>'5-REVENUS'!J7</calculatedColumnFormula>
    </tableColumn>
    <tableColumn id="40" xr3:uid="{00000000-0010-0000-0000-000028000000}" name="Quêtes commandées par le diocèse pour d'autres org">
      <calculatedColumnFormula>'5-REVENUS'!J8</calculatedColumnFormula>
    </tableColumn>
    <tableColumn id="41" xr3:uid="{00000000-0010-0000-0000-000029000000}" name="Dîme et Offrande annuelle">
      <calculatedColumnFormula>'5-REVENUS'!J9</calculatedColumnFormula>
    </tableColumn>
    <tableColumn id="42" xr3:uid="{00000000-0010-0000-0000-00002A000000}" name="Dons ">
      <calculatedColumnFormula>'5-REVENUS'!J10</calculatedColumnFormula>
    </tableColumn>
    <tableColumn id="43" xr3:uid="{00000000-0010-0000-0000-00002B000000}" name="Messes annoncées">
      <calculatedColumnFormula>'5-REVENUS'!J11</calculatedColumnFormula>
    </tableColumn>
    <tableColumn id="44" xr3:uid="{00000000-0010-0000-0000-00002C000000}" name="Mariages">
      <calculatedColumnFormula>'5-REVENUS'!J12</calculatedColumnFormula>
    </tableColumn>
    <tableColumn id="45" xr3:uid="{00000000-0010-0000-0000-00002D000000}" name="Funérailles">
      <calculatedColumnFormula>'5-REVENUS'!J13</calculatedColumnFormula>
    </tableColumn>
    <tableColumn id="46" xr3:uid="{00000000-0010-0000-0000-00002E000000}" name="Luminaires">
      <calculatedColumnFormula>'5-REVENUS'!J14</calculatedColumnFormula>
    </tableColumn>
    <tableColumn id="47" xr3:uid="{00000000-0010-0000-0000-00002F000000}" name="Contributions Éducation à la foi des 0-12 ans">
      <calculatedColumnFormula>'5-REVENUS'!J16</calculatedColumnFormula>
    </tableColumn>
    <tableColumn id="48" xr3:uid="{00000000-0010-0000-0000-000030000000}" name="Contributions Pastorale jeunesse">
      <calculatedColumnFormula>'5-REVENUS'!J17</calculatedColumnFormula>
    </tableColumn>
    <tableColumn id="49" xr3:uid="{00000000-0010-0000-0000-000031000000}" name="Contributions Éducation à la foi des adultes">
      <calculatedColumnFormula>'5-REVENUS'!J18</calculatedColumnFormula>
    </tableColumn>
    <tableColumn id="50" xr3:uid="{00000000-0010-0000-0000-000032000000}" name="Contributions Pastorale de la santé">
      <calculatedColumnFormula>'5-REVENUS'!J19</calculatedColumnFormula>
    </tableColumn>
    <tableColumn id="51" xr3:uid="{00000000-0010-0000-0000-000033000000}" name="Contributions Pastorale sociale">
      <calculatedColumnFormula>'5-REVENUS'!J20</calculatedColumnFormula>
    </tableColumn>
    <tableColumn id="52" xr3:uid="{00000000-0010-0000-0000-000034000000}" name="Autres revenus de nature religieuse (Prions...)">
      <calculatedColumnFormula>'5-REVENUS'!J21</calculatedColumnFormula>
    </tableColumn>
    <tableColumn id="53" xr3:uid="{00000000-0010-0000-0000-000035000000}" name="Locations à court terme (salles ...)">
      <calculatedColumnFormula>'5-REVENUS'!J25</calculatedColumnFormula>
    </tableColumn>
    <tableColumn id="54" xr3:uid="{00000000-0010-0000-0000-000036000000}" name="Locations à long terme (presbytère, église...)">
      <calculatedColumnFormula>'5-REVENUS'!J26</calculatedColumnFormula>
    </tableColumn>
    <tableColumn id="55" xr3:uid="{00000000-0010-0000-0000-000037000000}" name="Pension et logement de résidents et/ou clergé">
      <calculatedColumnFormula>'5-REVENUS'!J27</calculatedColumnFormula>
    </tableColumn>
    <tableColumn id="56" xr3:uid="{00000000-0010-0000-0000-000038000000}" name="Bingo (revenus)">
      <calculatedColumnFormula>'5-REVENUS'!J31</calculatedColumnFormula>
    </tableColumn>
    <tableColumn id="57" xr3:uid="{00000000-0010-0000-0000-000039000000}" name="Restaurant (revenus)">
      <calculatedColumnFormula>'5-REVENUS'!J32</calculatedColumnFormula>
    </tableColumn>
    <tableColumn id="58" xr3:uid="{00000000-0010-0000-0000-00003A000000}" name="Bazar (revenus)">
      <calculatedColumnFormula>'5-REVENUS'!J33</calculatedColumnFormula>
    </tableColumn>
    <tableColumn id="59" xr3:uid="{00000000-0010-0000-0000-00003B000000}" name="Autres (revenus)">
      <calculatedColumnFormula>'5-REVENUS'!J34</calculatedColumnFormula>
    </tableColumn>
    <tableColumn id="60" xr3:uid="{00000000-0010-0000-0000-00003C000000}" name="Intérêts perçus">
      <calculatedColumnFormula>'5-REVENUS'!J38</calculatedColumnFormula>
    </tableColumn>
    <tableColumn id="7" xr3:uid="{00000000-0010-0000-0000-000007000000}" name="Gain sur disposition d'actifs" dataDxfId="19">
      <calculatedColumnFormula>'5-REVENUS'!J39</calculatedColumnFormula>
    </tableColumn>
    <tableColumn id="61" xr3:uid="{00000000-0010-0000-0000-00003D000000}" name="Cimetière (contribution au Fonds Général)">
      <calculatedColumnFormula>'5-REVENUS'!J43</calculatedColumnFormula>
    </tableColumn>
    <tableColumn id="62" xr3:uid="{00000000-0010-0000-0000-00003E000000}" name="Revenus des petits cimetières">
      <calculatedColumnFormula>'5-REVENUS'!J44</calculatedColumnFormula>
    </tableColumn>
    <tableColumn id="109" xr3:uid="{00000000-0010-0000-0000-00006D000000}" name="Dons dédiés" dataDxfId="18">
      <calculatedColumnFormula>'5-REVENUS'!J45</calculatedColumnFormula>
    </tableColumn>
    <tableColumn id="63" xr3:uid="{00000000-0010-0000-0000-00003F000000}" name="Subventions gouvernementales reliées aux salaires">
      <calculatedColumnFormula>'5-REVENUS'!J46</calculatedColumnFormula>
    </tableColumn>
    <tableColumn id="64" xr3:uid="{00000000-0010-0000-0000-000040000000}" name="Contribution du diocèse pour les R.S.E. / agp">
      <calculatedColumnFormula>'5-REVENUS'!J47</calculatedColumnFormula>
    </tableColumn>
    <tableColumn id="65" xr3:uid="{00000000-0010-0000-0000-000041000000}" name="Subv salaires Oeuvre Voc. Diocesan Priesthood Mont">
      <calculatedColumnFormula>'5-REVENUS'!J48</calculatedColumnFormula>
    </tableColumn>
    <tableColumn id="110" xr3:uid="{00000000-0010-0000-0000-00006E000000}" name="Subventions et dons reçus du Diocèse" dataDxfId="17">
      <calculatedColumnFormula>'5-REVENUS'!J50</calculatedColumnFormula>
    </tableColumn>
    <tableColumn id="66" xr3:uid="{00000000-0010-0000-0000-000042000000}" name="Remboursement de salaire (joindre le détail)">
      <calculatedColumnFormula>'5-REVENUS'!J51</calculatedColumnFormula>
    </tableColumn>
    <tableColumn id="67" xr3:uid="{00000000-0010-0000-0000-000043000000}" name="Remb de salaire par le cimetière (joindre details)">
      <calculatedColumnFormula>'5-REVENUS'!J52</calculatedColumnFormula>
    </tableColumn>
    <tableColumn id="68" xr3:uid="{00000000-0010-0000-0000-000044000000}" name="Subv gouv: Conseil du patrimoine religieux du QC">
      <calculatedColumnFormula>'5-REVENUS'!J54</calculatedColumnFormula>
    </tableColumn>
    <tableColumn id="69" xr3:uid="{00000000-0010-0000-0000-000045000000}" name="Divers (annexer une liste)">
      <calculatedColumnFormula>'5-REVENUS'!J56</calculatedColumnFormula>
    </tableColumn>
    <tableColumn id="70" xr3:uid="{00000000-0010-0000-0000-000046000000}" name="Salaires bruts (joindre le détail)">
      <calculatedColumnFormula>'6-DÉPENSES'!I7</calculatedColumnFormula>
    </tableColumn>
    <tableColumn id="71" xr3:uid="{00000000-0010-0000-0000-000047000000}" name="Remboursement salaires au diocèse ou paroisses">
      <calculatedColumnFormula>'6-DÉPENSES'!I8</calculatedColumnFormula>
    </tableColumn>
    <tableColumn id="123" xr3:uid="{00000000-0010-0000-0000-00007B000000}" name="Subvention salariale d'urgence du Canada (SSUC)" dataDxfId="16">
      <calculatedColumnFormula>'6-DÉPENSES'!I9</calculatedColumnFormula>
    </tableColumn>
    <tableColumn id="72" xr3:uid="{00000000-0010-0000-0000-000048000000}" name="Avantages sociaux - part employeur (détail)">
      <calculatedColumnFormula>'6-DÉPENSES'!I10</calculatedColumnFormula>
    </tableColumn>
    <tableColumn id="73" xr3:uid="{00000000-0010-0000-0000-000049000000}" name="Formation continue du personnel">
      <calculatedColumnFormula>'6-DÉPENSES'!I11</calculatedColumnFormula>
    </tableColumn>
    <tableColumn id="74" xr3:uid="{00000000-0010-0000-0000-00004A000000}" name="Ministère occasionnel (conférencier, prédicateur)">
      <calculatedColumnFormula>'6-DÉPENSES'!I12</calculatedColumnFormula>
    </tableColumn>
    <tableColumn id="75" xr3:uid="{00000000-0010-0000-0000-00004B000000}" name="Offrandes de messe aux prêtres">
      <calculatedColumnFormula>'6-DÉPENSES'!I13</calculatedColumnFormula>
    </tableColumn>
    <tableColumn id="76" xr3:uid="{00000000-0010-0000-0000-00004C000000}" name="Nourriture">
      <calculatedColumnFormula>'6-DÉPENSES'!I14</calculatedColumnFormula>
    </tableColumn>
    <tableColumn id="77" xr3:uid="{00000000-0010-0000-0000-00004D000000}" name="Logement">
      <calculatedColumnFormula>'6-DÉPENSES'!I15</calculatedColumnFormula>
    </tableColumn>
    <tableColumn id="78" xr3:uid="{00000000-0010-0000-0000-00004E000000}" name="Frais pour le culte">
      <calculatedColumnFormula>'6-DÉPENSES'!I19</calculatedColumnFormula>
    </tableColumn>
    <tableColumn id="79" xr3:uid="{00000000-0010-0000-0000-00004F000000}" name="Frais reliés Éducation à la foi des 0-12 ans">
      <calculatedColumnFormula>'6-DÉPENSES'!I20</calculatedColumnFormula>
    </tableColumn>
    <tableColumn id="80" xr3:uid="{00000000-0010-0000-0000-000050000000}" name="Frais reliés aux activités en pastorale jeunnesse">
      <calculatedColumnFormula>'6-DÉPENSES'!I21</calculatedColumnFormula>
    </tableColumn>
    <tableColumn id="81" xr3:uid="{00000000-0010-0000-0000-000051000000}" name="Frais reliés Éducation à la foi des adultes">
      <calculatedColumnFormula>'6-DÉPENSES'!I22</calculatedColumnFormula>
    </tableColumn>
    <tableColumn id="82" xr3:uid="{00000000-0010-0000-0000-000052000000}" name="Frais reliés Pastorale de la santé">
      <calculatedColumnFormula>'6-DÉPENSES'!I23</calculatedColumnFormula>
    </tableColumn>
    <tableColumn id="83" xr3:uid="{00000000-0010-0000-0000-000053000000}" name="Frais reliés Pastorale sociale">
      <calculatedColumnFormula>'6-DÉPENSES'!I24</calculatedColumnFormula>
    </tableColumn>
    <tableColumn id="84" xr3:uid="{00000000-0010-0000-0000-000054000000}" name="Cierges">
      <calculatedColumnFormula>'6-DÉPENSES'!I25</calculatedColumnFormula>
    </tableColumn>
    <tableColumn id="85" xr3:uid="{00000000-0010-0000-0000-000055000000}" name="Fourniture de bureau">
      <calculatedColumnFormula>'6-DÉPENSES'!I29</calculatedColumnFormula>
    </tableColumn>
    <tableColumn id="86" xr3:uid="{00000000-0010-0000-0000-000056000000}" name="Téléphone et internet">
      <calculatedColumnFormula>'6-DÉPENSES'!I30</calculatedColumnFormula>
    </tableColumn>
    <tableColumn id="124" xr3:uid="{00000000-0010-0000-0000-00007C000000}" name="Dépenses reliées à la COVID-19" dataDxfId="15">
      <calculatedColumnFormula>'6-DÉPENSES'!I31</calculatedColumnFormula>
    </tableColumn>
    <tableColumn id="87" xr3:uid="{00000000-0010-0000-0000-000057000000}" name="Honoraires professionnels">
      <calculatedColumnFormula>'6-DÉPENSES'!I32</calculatedColumnFormula>
    </tableColumn>
    <tableColumn id="88" xr3:uid="{00000000-0010-0000-0000-000058000000}" name="Entretien (inclue réparations mineures et loyer)">
      <calculatedColumnFormula>'6-DÉPENSES'!I37</calculatedColumnFormula>
    </tableColumn>
    <tableColumn id="89" xr3:uid="{00000000-0010-0000-0000-000059000000}" name="Électricité">
      <calculatedColumnFormula>'6-DÉPENSES'!I38</calculatedColumnFormula>
    </tableColumn>
    <tableColumn id="90" xr3:uid="{00000000-0010-0000-0000-00005A000000}" name="Chauffage">
      <calculatedColumnFormula>'6-DÉPENSES'!I39</calculatedColumnFormula>
    </tableColumn>
    <tableColumn id="91" xr3:uid="{00000000-0010-0000-0000-00005B000000}" name="Rep majeures (+10,000) en partie financées gouv">
      <calculatedColumnFormula>'6-DÉPENSES'!I41</calculatedColumnFormula>
    </tableColumn>
    <tableColumn id="92" xr3:uid="{00000000-0010-0000-0000-00005C000000}" name="Rep majeures (+10,000) financées par paroisse">
      <calculatedColumnFormula>'6-DÉPENSES'!I42</calculatedColumnFormula>
    </tableColumn>
    <tableColumn id="93" xr3:uid="{00000000-0010-0000-0000-00005D000000}" name="Assurances feu, vol et responsabilité">
      <calculatedColumnFormula>'6-DÉPENSES'!I43</calculatedColumnFormula>
    </tableColumn>
    <tableColumn id="94" xr3:uid="{00000000-0010-0000-0000-00005E000000}" name="Taxes">
      <calculatedColumnFormula>'6-DÉPENSES'!I44</calculatedColumnFormula>
    </tableColumn>
    <tableColumn id="95" xr3:uid="{00000000-0010-0000-0000-00005F000000}" name="Annexe, entretien, incluant réparations mineures">
      <calculatedColumnFormula>'6-DÉPENSES'!I48</calculatedColumnFormula>
    </tableColumn>
    <tableColumn id="96" xr3:uid="{00000000-0010-0000-0000-000060000000}" name="Annexes électricité">
      <calculatedColumnFormula>'6-DÉPENSES'!I49</calculatedColumnFormula>
    </tableColumn>
    <tableColumn id="97" xr3:uid="{00000000-0010-0000-0000-000061000000}" name="Annexes chauffage">
      <calculatedColumnFormula>'6-DÉPENSES'!I50</calculatedColumnFormula>
    </tableColumn>
    <tableColumn id="98" xr3:uid="{00000000-0010-0000-0000-000062000000}" name="Annexes réparations majeures">
      <calculatedColumnFormula>'6-DÉPENSES'!I51</calculatedColumnFormula>
    </tableColumn>
    <tableColumn id="99" xr3:uid="{00000000-0010-0000-0000-000063000000}" name="Annexes, assurances feu, vol et responsabilité">
      <calculatedColumnFormula>'6-DÉPENSES'!I52</calculatedColumnFormula>
    </tableColumn>
    <tableColumn id="115" xr3:uid="{00000000-0010-0000-0000-000073000000}" name="Annexes taxes" dataDxfId="14">
      <calculatedColumnFormula>'6-DÉPENSES'!I53</calculatedColumnFormula>
    </tableColumn>
    <tableColumn id="114" xr3:uid="{00000000-0010-0000-0000-000072000000}" name="Bingo (dépenses)" dataDxfId="13">
      <calculatedColumnFormula>'6-DÉPENSES'!I57</calculatedColumnFormula>
    </tableColumn>
    <tableColumn id="113" xr3:uid="{00000000-0010-0000-0000-000071000000}" name="Restaurant (dépenses)" dataDxfId="12">
      <calculatedColumnFormula>'6-DÉPENSES'!I58</calculatedColumnFormula>
    </tableColumn>
    <tableColumn id="112" xr3:uid="{00000000-0010-0000-0000-000070000000}" name="Bazar (dépenses)" dataDxfId="11">
      <calculatedColumnFormula>'6-DÉPENSES'!I59</calculatedColumnFormula>
    </tableColumn>
    <tableColumn id="111" xr3:uid="{00000000-0010-0000-0000-00006F000000}" name="Autres (dépenses)" dataDxfId="10">
      <calculatedColumnFormula>'6-DÉPENSES'!I60</calculatedColumnFormula>
    </tableColumn>
    <tableColumn id="101" xr3:uid="{00000000-0010-0000-0000-000065000000}" name="Dépenses intérêtes payés">
      <calculatedColumnFormula>'6-DÉPENSES'!I64</calculatedColumnFormula>
    </tableColumn>
    <tableColumn id="102" xr3:uid="{00000000-0010-0000-0000-000066000000}" name="Dépenses frais bancaires">
      <calculatedColumnFormula>'6-DÉPENSES'!I65</calculatedColumnFormula>
    </tableColumn>
    <tableColumn id="103" xr3:uid="{00000000-0010-0000-0000-000067000000}" name="Contribution au diocèse et aux oeuvres diocésaines">
      <calculatedColumnFormula>'6-DÉPENSES'!I69</calculatedColumnFormula>
    </tableColumn>
    <tableColumn id="104" xr3:uid="{00000000-0010-0000-0000-000068000000}" name="Quêtes commandées par le diocèse pour d'autres">
      <calculatedColumnFormula>'6-DÉPENSES'!I72</calculatedColumnFormula>
    </tableColumn>
    <tableColumn id="105" xr3:uid="{00000000-0010-0000-0000-000069000000}" name="Frais de chancellerie">
      <calculatedColumnFormula>'6-DÉPENSES'!I73</calculatedColumnFormula>
    </tableColumn>
    <tableColumn id="106" xr3:uid="{00000000-0010-0000-0000-00006A000000}" name="Dépenses autres remboursements">
      <calculatedColumnFormula>'6-DÉPENSES'!I74</calculatedColumnFormula>
    </tableColumn>
    <tableColumn id="107" xr3:uid="{00000000-0010-0000-0000-00006B000000}" name="Dépenses cimetière">
      <calculatedColumnFormula>'6-DÉPENSES'!I78</calculatedColumnFormula>
    </tableColumn>
    <tableColumn id="117" xr3:uid="{00000000-0010-0000-0000-000075000000}" name="Dépenses dons dédiés" dataDxfId="9">
      <calculatedColumnFormula>'6-DÉPENSES'!I79</calculatedColumnFormula>
    </tableColumn>
    <tableColumn id="108" xr3:uid="{00000000-0010-0000-0000-00006C000000}" name="Dépenses divers">
      <calculatedColumnFormula>'6-DÉPENSES'!I80</calculatedColumnFormula>
    </tableColumn>
    <tableColumn id="1" xr3:uid="{00000000-0010-0000-0000-000001000000}" name="Somme actifs" dataDxfId="8">
      <calculatedColumnFormula>SUM(A2:W2)</calculatedColumnFormula>
    </tableColumn>
    <tableColumn id="2" xr3:uid="{00000000-0010-0000-0000-000002000000}" name="Somme passifs" dataDxfId="7">
      <calculatedColumnFormula>SUM(X2:AH2)</calculatedColumnFormula>
    </tableColumn>
    <tableColumn id="3" xr3:uid="{00000000-0010-0000-0000-000003000000}" name="Sommes revenus" dataDxfId="6">
      <calculatedColumnFormula>SUM(AK2:BR2)</calculatedColumnFormula>
    </tableColumn>
    <tableColumn id="4" xr3:uid="{00000000-0010-0000-0000-000004000000}" name="Sommes dépenses" dataDxfId="5">
      <calculatedColumnFormula>SUM(BS2:DL2)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AC52"/>
  <sheetViews>
    <sheetView tabSelected="1" zoomScaleNormal="100" workbookViewId="0">
      <selection activeCell="A4" sqref="A4:L4"/>
    </sheetView>
  </sheetViews>
  <sheetFormatPr baseColWidth="10" defaultColWidth="9.109375" defaultRowHeight="15" customHeight="1"/>
  <cols>
    <col min="1" max="1" width="2.6640625" style="20" customWidth="1"/>
    <col min="2" max="2" width="12.88671875" style="20" customWidth="1"/>
    <col min="3" max="3" width="11.109375" style="20" customWidth="1"/>
    <col min="4" max="4" width="12.5546875" style="20" customWidth="1"/>
    <col min="5" max="5" width="2.6640625" style="20" customWidth="1"/>
    <col min="6" max="6" width="3.6640625" style="20" customWidth="1"/>
    <col min="7" max="7" width="3.109375" style="20" customWidth="1"/>
    <col min="8" max="8" width="9" style="20" customWidth="1"/>
    <col min="9" max="9" width="13.88671875" style="20" customWidth="1"/>
    <col min="10" max="10" width="17.33203125" style="20" customWidth="1"/>
    <col min="11" max="11" width="2.5546875" style="20" customWidth="1"/>
    <col min="12" max="12" width="8.88671875" style="20" customWidth="1"/>
    <col min="13" max="16384" width="9.109375" style="20"/>
  </cols>
  <sheetData>
    <row r="1" spans="1:29" ht="27" customHeight="1" thickTop="1">
      <c r="A1" s="547" t="s">
        <v>17</v>
      </c>
      <c r="B1" s="548"/>
      <c r="C1" s="548"/>
      <c r="D1" s="548"/>
      <c r="E1" s="548"/>
      <c r="F1" s="548"/>
      <c r="G1" s="548"/>
      <c r="H1" s="548"/>
      <c r="I1" s="548"/>
      <c r="J1" s="548"/>
      <c r="K1" s="548"/>
      <c r="L1" s="549"/>
      <c r="M1" s="19"/>
      <c r="N1" s="19"/>
      <c r="O1" s="19"/>
      <c r="P1" s="19"/>
      <c r="Q1" s="19"/>
      <c r="R1" s="19"/>
      <c r="S1" s="19"/>
      <c r="T1" s="19"/>
      <c r="U1" s="19"/>
      <c r="V1" s="19"/>
      <c r="W1" s="19"/>
      <c r="X1" s="19"/>
      <c r="Y1" s="19"/>
      <c r="Z1" s="19"/>
      <c r="AA1" s="19"/>
      <c r="AB1" s="19"/>
      <c r="AC1" s="19"/>
    </row>
    <row r="2" spans="1:29" ht="12" customHeight="1">
      <c r="A2" s="550" t="s">
        <v>219</v>
      </c>
      <c r="B2" s="551"/>
      <c r="C2" s="551"/>
      <c r="D2" s="551"/>
      <c r="E2" s="551"/>
      <c r="F2" s="551"/>
      <c r="G2" s="551"/>
      <c r="H2" s="551"/>
      <c r="I2" s="551"/>
      <c r="J2" s="551"/>
      <c r="K2" s="551"/>
      <c r="L2" s="552"/>
      <c r="M2" s="21"/>
      <c r="N2" s="21"/>
      <c r="O2" s="21"/>
      <c r="P2" s="21"/>
      <c r="Q2" s="21"/>
      <c r="R2" s="21"/>
      <c r="S2" s="21"/>
      <c r="T2" s="21"/>
      <c r="U2" s="21"/>
      <c r="V2" s="21"/>
      <c r="W2" s="21"/>
      <c r="X2" s="21"/>
      <c r="Y2" s="21"/>
      <c r="Z2" s="21"/>
      <c r="AA2" s="21"/>
      <c r="AB2" s="21"/>
      <c r="AC2" s="21"/>
    </row>
    <row r="3" spans="1:29" ht="15" customHeight="1">
      <c r="A3" s="553" t="s">
        <v>35</v>
      </c>
      <c r="B3" s="554"/>
      <c r="C3" s="554"/>
      <c r="D3" s="554"/>
      <c r="E3" s="554"/>
      <c r="F3" s="554"/>
      <c r="G3" s="554"/>
      <c r="H3" s="554"/>
      <c r="I3" s="554"/>
      <c r="J3" s="554"/>
      <c r="K3" s="554"/>
      <c r="L3" s="555"/>
      <c r="M3" s="22"/>
      <c r="N3" s="22"/>
      <c r="O3" s="22"/>
      <c r="P3" s="22"/>
      <c r="Q3" s="22"/>
      <c r="R3" s="22"/>
      <c r="S3" s="22"/>
      <c r="T3" s="22"/>
      <c r="U3" s="22"/>
      <c r="V3" s="22"/>
      <c r="W3" s="22"/>
      <c r="X3" s="22"/>
      <c r="Y3" s="22"/>
      <c r="Z3" s="22"/>
      <c r="AA3" s="22"/>
      <c r="AB3" s="22"/>
      <c r="AC3" s="22"/>
    </row>
    <row r="4" spans="1:29" ht="23.25" customHeight="1">
      <c r="A4" s="527"/>
      <c r="B4" s="528"/>
      <c r="C4" s="528"/>
      <c r="D4" s="528"/>
      <c r="E4" s="528"/>
      <c r="F4" s="528"/>
      <c r="G4" s="528"/>
      <c r="H4" s="528"/>
      <c r="I4" s="528"/>
      <c r="J4" s="528"/>
      <c r="K4" s="528"/>
      <c r="L4" s="529"/>
      <c r="M4" s="23"/>
      <c r="N4" s="23"/>
      <c r="O4" s="23"/>
      <c r="P4" s="23"/>
      <c r="Q4" s="23"/>
      <c r="R4" s="23"/>
      <c r="S4" s="23"/>
      <c r="T4" s="23"/>
      <c r="U4" s="23"/>
      <c r="V4" s="23"/>
      <c r="W4" s="23"/>
      <c r="X4" s="23"/>
      <c r="Y4" s="23"/>
      <c r="Z4" s="23"/>
      <c r="AA4" s="517"/>
      <c r="AB4" s="517"/>
      <c r="AC4" s="517"/>
    </row>
    <row r="5" spans="1:29" ht="15" customHeight="1">
      <c r="A5" s="565"/>
      <c r="B5" s="566"/>
      <c r="C5" s="566"/>
      <c r="D5" s="566"/>
      <c r="E5" s="566"/>
      <c r="F5" s="566"/>
      <c r="G5" s="566"/>
      <c r="H5" s="566"/>
      <c r="I5" s="566"/>
      <c r="J5" s="566"/>
      <c r="K5" s="566"/>
      <c r="L5" s="567"/>
      <c r="M5" s="24"/>
      <c r="N5" s="24"/>
      <c r="O5" s="24"/>
      <c r="P5" s="24"/>
      <c r="Q5" s="24"/>
      <c r="R5" s="24"/>
      <c r="S5" s="24"/>
      <c r="T5" s="24"/>
      <c r="U5" s="24"/>
      <c r="V5" s="24"/>
      <c r="W5" s="24"/>
      <c r="X5" s="24"/>
      <c r="Y5" s="24"/>
      <c r="Z5" s="24"/>
      <c r="AA5" s="24"/>
      <c r="AB5" s="24"/>
      <c r="AC5" s="24"/>
    </row>
    <row r="6" spans="1:29" ht="18" customHeight="1">
      <c r="A6" s="562" t="s">
        <v>220</v>
      </c>
      <c r="B6" s="563"/>
      <c r="C6" s="563"/>
      <c r="D6" s="563"/>
      <c r="E6" s="563"/>
      <c r="F6" s="563"/>
      <c r="G6" s="563"/>
      <c r="H6" s="563"/>
      <c r="I6" s="563"/>
      <c r="J6" s="563"/>
      <c r="K6" s="563"/>
      <c r="L6" s="564"/>
      <c r="M6" s="25"/>
      <c r="N6" s="25"/>
      <c r="O6" s="25"/>
      <c r="P6" s="25"/>
      <c r="Q6" s="25"/>
      <c r="R6" s="25"/>
      <c r="S6" s="25"/>
      <c r="T6" s="25"/>
      <c r="U6" s="25"/>
      <c r="V6" s="25"/>
      <c r="W6" s="25"/>
      <c r="X6" s="25"/>
      <c r="Y6" s="25"/>
      <c r="Z6" s="25"/>
      <c r="AA6" s="25"/>
      <c r="AB6" s="25"/>
      <c r="AC6" s="25"/>
    </row>
    <row r="7" spans="1:29" ht="21" customHeight="1">
      <c r="A7" s="515" t="s">
        <v>221</v>
      </c>
      <c r="B7" s="516"/>
      <c r="C7" s="516"/>
      <c r="D7" s="516"/>
      <c r="E7" s="516"/>
      <c r="F7" s="516"/>
      <c r="G7" s="516"/>
      <c r="H7" s="516"/>
      <c r="I7" s="81">
        <v>2024</v>
      </c>
      <c r="J7" s="22"/>
      <c r="K7" s="22"/>
      <c r="L7" s="26"/>
      <c r="M7" s="22"/>
      <c r="N7" s="22"/>
      <c r="O7" s="22"/>
      <c r="P7" s="22"/>
      <c r="Q7" s="22"/>
      <c r="R7" s="22"/>
      <c r="S7" s="22"/>
      <c r="T7" s="22"/>
      <c r="U7" s="22"/>
      <c r="V7" s="22"/>
      <c r="W7" s="27"/>
      <c r="X7" s="27"/>
      <c r="Y7" s="28"/>
      <c r="Z7" s="28"/>
      <c r="AA7" s="29"/>
      <c r="AB7" s="29"/>
      <c r="AC7" s="29"/>
    </row>
    <row r="8" spans="1:29" ht="21" customHeight="1">
      <c r="A8" s="522" t="s">
        <v>18</v>
      </c>
      <c r="B8" s="523"/>
      <c r="C8" s="523"/>
      <c r="D8" s="523"/>
      <c r="E8" s="523"/>
      <c r="F8" s="523"/>
      <c r="G8" s="523"/>
      <c r="H8" s="523"/>
      <c r="I8" s="524"/>
      <c r="J8" s="524"/>
      <c r="K8" s="30"/>
      <c r="L8" s="31"/>
      <c r="M8" s="30"/>
      <c r="N8" s="30"/>
      <c r="O8" s="30"/>
      <c r="P8" s="30"/>
      <c r="Q8" s="30"/>
      <c r="R8" s="30"/>
      <c r="S8" s="30"/>
      <c r="T8" s="30"/>
      <c r="U8" s="30"/>
      <c r="V8" s="32"/>
      <c r="W8" s="32"/>
      <c r="X8" s="32"/>
      <c r="Y8" s="32"/>
      <c r="Z8" s="32"/>
      <c r="AA8" s="33"/>
      <c r="AB8" s="33"/>
      <c r="AC8" s="33"/>
    </row>
    <row r="9" spans="1:29" ht="18" customHeight="1">
      <c r="A9" s="34"/>
      <c r="L9" s="35"/>
    </row>
    <row r="10" spans="1:29" ht="15" customHeight="1">
      <c r="A10" s="36" t="s">
        <v>229</v>
      </c>
      <c r="L10" s="35"/>
    </row>
    <row r="11" spans="1:29" ht="13.5" customHeight="1">
      <c r="A11" s="559" t="s">
        <v>1</v>
      </c>
      <c r="B11" s="535"/>
      <c r="C11" s="535" t="s">
        <v>230</v>
      </c>
      <c r="D11" s="535"/>
      <c r="E11" s="535" t="s">
        <v>5</v>
      </c>
      <c r="F11" s="535"/>
      <c r="G11" s="535"/>
      <c r="H11" s="535"/>
      <c r="I11" s="535"/>
      <c r="J11" s="537" t="s">
        <v>231</v>
      </c>
      <c r="K11" s="537"/>
      <c r="L11" s="538"/>
    </row>
    <row r="12" spans="1:29" ht="24" customHeight="1">
      <c r="A12" s="530"/>
      <c r="B12" s="531"/>
      <c r="C12" s="531"/>
      <c r="D12" s="531"/>
      <c r="E12" s="532"/>
      <c r="F12" s="531"/>
      <c r="G12" s="531"/>
      <c r="H12" s="531"/>
      <c r="I12" s="531"/>
      <c r="J12" s="531"/>
      <c r="K12" s="531"/>
      <c r="L12" s="536"/>
    </row>
    <row r="13" spans="1:29" ht="9" customHeight="1">
      <c r="A13" s="37"/>
      <c r="B13" s="38"/>
      <c r="C13" s="38"/>
      <c r="D13" s="38"/>
      <c r="E13" s="38"/>
      <c r="F13" s="38"/>
      <c r="G13" s="38"/>
      <c r="H13" s="38"/>
      <c r="I13" s="38"/>
      <c r="J13" s="38"/>
      <c r="K13" s="38"/>
      <c r="L13" s="39"/>
    </row>
    <row r="14" spans="1:29" ht="13.5" customHeight="1">
      <c r="A14" s="40" t="s">
        <v>198</v>
      </c>
      <c r="B14" s="41"/>
      <c r="C14" s="41"/>
      <c r="D14" s="41"/>
      <c r="E14" s="41"/>
      <c r="F14" s="41"/>
      <c r="G14" s="41"/>
      <c r="H14" s="41"/>
      <c r="I14" s="42"/>
      <c r="K14" s="41"/>
      <c r="L14" s="43"/>
      <c r="M14" s="41"/>
      <c r="N14" s="41"/>
      <c r="O14" s="41"/>
      <c r="P14" s="41"/>
      <c r="Q14" s="41"/>
      <c r="R14" s="41"/>
      <c r="S14" s="41"/>
      <c r="T14" s="41"/>
      <c r="U14" s="41"/>
      <c r="V14" s="41"/>
      <c r="W14" s="41"/>
      <c r="X14" s="41"/>
      <c r="Y14" s="41"/>
      <c r="Z14" s="41"/>
      <c r="AA14" s="41"/>
      <c r="AB14" s="41"/>
      <c r="AC14" s="41"/>
    </row>
    <row r="15" spans="1:29" ht="24" customHeight="1">
      <c r="A15" s="525"/>
      <c r="B15" s="526"/>
      <c r="C15" s="526"/>
      <c r="D15" s="82"/>
      <c r="E15" s="544"/>
      <c r="F15" s="546"/>
      <c r="G15" s="546"/>
      <c r="H15" s="546"/>
      <c r="I15" s="543"/>
      <c r="J15" s="544"/>
      <c r="K15" s="544"/>
      <c r="L15" s="545"/>
    </row>
    <row r="16" spans="1:29" s="45" customFormat="1" ht="9" customHeight="1">
      <c r="A16" s="560" t="s">
        <v>0</v>
      </c>
      <c r="B16" s="541"/>
      <c r="C16" s="541"/>
      <c r="D16" s="44" t="s">
        <v>2</v>
      </c>
      <c r="E16" s="541" t="s">
        <v>1</v>
      </c>
      <c r="F16" s="541"/>
      <c r="G16" s="541"/>
      <c r="H16" s="541"/>
      <c r="I16" s="541" t="s">
        <v>5</v>
      </c>
      <c r="J16" s="541"/>
      <c r="K16" s="541"/>
      <c r="L16" s="542"/>
    </row>
    <row r="17" spans="1:29" ht="9" customHeight="1">
      <c r="A17" s="34"/>
      <c r="L17" s="35"/>
    </row>
    <row r="18" spans="1:29" ht="13.5" customHeight="1">
      <c r="A18" s="40" t="s">
        <v>20</v>
      </c>
      <c r="B18" s="41"/>
      <c r="C18" s="41"/>
      <c r="D18" s="41"/>
      <c r="E18" s="41"/>
      <c r="F18" s="41"/>
      <c r="G18" s="41"/>
      <c r="H18" s="41"/>
      <c r="I18" s="41"/>
      <c r="J18" s="41"/>
      <c r="K18" s="576" t="s">
        <v>225</v>
      </c>
      <c r="L18" s="577"/>
      <c r="M18" s="41"/>
      <c r="N18" s="41"/>
      <c r="O18" s="41"/>
      <c r="P18" s="41"/>
      <c r="Q18" s="41"/>
      <c r="R18" s="41"/>
      <c r="S18" s="41"/>
      <c r="T18" s="41"/>
      <c r="U18" s="41"/>
      <c r="V18" s="41"/>
      <c r="W18" s="41"/>
      <c r="X18" s="41"/>
      <c r="Y18" s="41"/>
      <c r="Z18" s="41"/>
      <c r="AA18" s="41"/>
      <c r="AB18" s="41"/>
      <c r="AC18" s="41"/>
    </row>
    <row r="19" spans="1:29" ht="22.5" customHeight="1">
      <c r="A19" s="574"/>
      <c r="B19" s="575"/>
      <c r="C19" s="575"/>
      <c r="D19" s="83"/>
      <c r="E19" s="583"/>
      <c r="F19" s="583"/>
      <c r="G19" s="583"/>
      <c r="H19" s="583"/>
      <c r="I19" s="583"/>
      <c r="J19" s="83"/>
      <c r="K19" s="46"/>
      <c r="L19" s="47" t="s">
        <v>223</v>
      </c>
    </row>
    <row r="20" spans="1:29" s="45" customFormat="1" ht="18" customHeight="1">
      <c r="A20" s="561" t="s">
        <v>0</v>
      </c>
      <c r="B20" s="558"/>
      <c r="C20" s="558"/>
      <c r="D20" s="48" t="s">
        <v>1</v>
      </c>
      <c r="E20" s="558" t="s">
        <v>5</v>
      </c>
      <c r="F20" s="558"/>
      <c r="G20" s="558"/>
      <c r="H20" s="558"/>
      <c r="I20" s="558"/>
      <c r="J20" s="49" t="s">
        <v>4</v>
      </c>
      <c r="K20" s="46"/>
      <c r="L20" s="47" t="s">
        <v>224</v>
      </c>
    </row>
    <row r="21" spans="1:29" ht="9" customHeight="1">
      <c r="A21" s="34"/>
      <c r="L21" s="35"/>
    </row>
    <row r="22" spans="1:29" ht="13.5" customHeight="1">
      <c r="A22" s="40" t="s">
        <v>189</v>
      </c>
      <c r="B22" s="41"/>
      <c r="C22" s="41"/>
      <c r="D22" s="41"/>
      <c r="E22" s="41"/>
      <c r="F22" s="41"/>
      <c r="G22" s="41"/>
      <c r="H22" s="41"/>
      <c r="I22" s="41"/>
      <c r="J22" s="41"/>
      <c r="K22" s="41"/>
      <c r="L22" s="43"/>
      <c r="M22" s="41"/>
      <c r="N22" s="41"/>
      <c r="O22" s="41"/>
      <c r="P22" s="41"/>
      <c r="Q22" s="41"/>
      <c r="R22" s="41"/>
      <c r="S22" s="41"/>
      <c r="T22" s="41"/>
      <c r="U22" s="41"/>
      <c r="V22" s="41"/>
      <c r="W22" s="41"/>
      <c r="X22" s="41"/>
      <c r="Y22" s="41"/>
      <c r="Z22" s="41"/>
      <c r="AA22" s="41"/>
      <c r="AB22" s="41"/>
      <c r="AC22" s="41"/>
    </row>
    <row r="23" spans="1:29" ht="24" customHeight="1">
      <c r="A23" s="574"/>
      <c r="B23" s="575"/>
      <c r="C23" s="575"/>
      <c r="D23" s="83"/>
      <c r="E23" s="544"/>
      <c r="F23" s="544"/>
      <c r="G23" s="544"/>
      <c r="H23" s="544"/>
      <c r="I23" s="544"/>
      <c r="J23" s="83"/>
      <c r="K23" s="556"/>
      <c r="L23" s="557"/>
    </row>
    <row r="24" spans="1:29" s="45" customFormat="1" ht="9" customHeight="1">
      <c r="A24" s="560" t="s">
        <v>0</v>
      </c>
      <c r="B24" s="541"/>
      <c r="C24" s="541"/>
      <c r="D24" s="44" t="s">
        <v>1</v>
      </c>
      <c r="E24" s="541" t="s">
        <v>5</v>
      </c>
      <c r="F24" s="541"/>
      <c r="G24" s="541"/>
      <c r="H24" s="541"/>
      <c r="I24" s="541"/>
      <c r="J24" s="44" t="s">
        <v>3</v>
      </c>
      <c r="K24" s="541" t="s">
        <v>2</v>
      </c>
      <c r="L24" s="542"/>
    </row>
    <row r="25" spans="1:29" ht="12" customHeight="1">
      <c r="A25" s="34"/>
      <c r="L25" s="35"/>
    </row>
    <row r="26" spans="1:29" ht="15" customHeight="1">
      <c r="A26" s="50" t="s">
        <v>19</v>
      </c>
      <c r="B26" s="51"/>
      <c r="C26" s="51"/>
      <c r="D26" s="51"/>
      <c r="E26" s="51"/>
      <c r="F26" s="51"/>
      <c r="G26" s="51"/>
      <c r="H26" s="51"/>
      <c r="I26" s="51"/>
      <c r="J26" s="51"/>
      <c r="K26" s="51"/>
      <c r="L26" s="52"/>
      <c r="M26" s="51"/>
      <c r="N26" s="51"/>
      <c r="O26" s="51"/>
      <c r="P26" s="51"/>
      <c r="Q26" s="51"/>
      <c r="R26" s="51"/>
      <c r="S26" s="51"/>
      <c r="T26" s="51"/>
      <c r="U26" s="51"/>
      <c r="V26" s="51"/>
      <c r="W26" s="51"/>
      <c r="X26" s="51"/>
      <c r="Y26" s="51"/>
      <c r="Z26" s="51"/>
      <c r="AA26" s="51"/>
      <c r="AB26" s="51"/>
      <c r="AC26" s="51"/>
    </row>
    <row r="27" spans="1:29" ht="12.75" customHeight="1">
      <c r="A27" s="53" t="s">
        <v>10</v>
      </c>
      <c r="B27" s="54" t="s">
        <v>21</v>
      </c>
      <c r="I27" s="84"/>
      <c r="L27" s="35"/>
    </row>
    <row r="28" spans="1:29" ht="13.5" customHeight="1">
      <c r="A28" s="53" t="s">
        <v>11</v>
      </c>
      <c r="B28" s="54" t="s">
        <v>226</v>
      </c>
      <c r="I28" s="85"/>
      <c r="L28" s="35"/>
    </row>
    <row r="29" spans="1:29" ht="13.5" customHeight="1">
      <c r="A29" s="53" t="s">
        <v>12</v>
      </c>
      <c r="B29" s="54" t="s">
        <v>227</v>
      </c>
      <c r="L29" s="35"/>
    </row>
    <row r="30" spans="1:29" ht="13.5" customHeight="1">
      <c r="A30" s="53" t="s">
        <v>13</v>
      </c>
      <c r="B30" s="54" t="s">
        <v>228</v>
      </c>
      <c r="L30" s="35"/>
    </row>
    <row r="31" spans="1:29" ht="6" customHeight="1">
      <c r="A31" s="55"/>
      <c r="L31" s="35"/>
    </row>
    <row r="32" spans="1:29" ht="15" customHeight="1">
      <c r="A32" s="56"/>
      <c r="B32" s="572" t="s">
        <v>195</v>
      </c>
      <c r="C32" s="572"/>
      <c r="D32" s="572"/>
      <c r="E32" s="572"/>
      <c r="F32" s="572"/>
      <c r="G32" s="57"/>
      <c r="H32" s="572" t="s">
        <v>196</v>
      </c>
      <c r="I32" s="572"/>
      <c r="J32" s="572"/>
      <c r="K32" s="572"/>
      <c r="L32" s="573"/>
      <c r="M32" s="58"/>
      <c r="N32" s="58"/>
      <c r="O32" s="58"/>
    </row>
    <row r="33" spans="1:12" ht="12" customHeight="1">
      <c r="A33" s="533" t="s">
        <v>14</v>
      </c>
      <c r="B33" s="59" t="s">
        <v>22</v>
      </c>
      <c r="D33" s="518"/>
      <c r="E33" s="518"/>
      <c r="F33" s="519"/>
      <c r="G33" s="539" t="s">
        <v>27</v>
      </c>
      <c r="H33" s="584" t="s">
        <v>28</v>
      </c>
      <c r="I33" s="584"/>
      <c r="J33" s="579"/>
      <c r="K33" s="579"/>
      <c r="L33" s="580"/>
    </row>
    <row r="34" spans="1:12" ht="11.25" customHeight="1">
      <c r="A34" s="534"/>
      <c r="B34" s="59" t="s">
        <v>23</v>
      </c>
      <c r="D34" s="520"/>
      <c r="E34" s="520"/>
      <c r="F34" s="521"/>
      <c r="G34" s="540"/>
      <c r="H34" s="585"/>
      <c r="I34" s="585"/>
      <c r="J34" s="581"/>
      <c r="K34" s="581"/>
      <c r="L34" s="582"/>
    </row>
    <row r="35" spans="1:12" ht="12" customHeight="1">
      <c r="A35" s="60" t="s">
        <v>15</v>
      </c>
      <c r="B35" s="59" t="s">
        <v>34</v>
      </c>
      <c r="D35" s="568"/>
      <c r="E35" s="568"/>
      <c r="F35" s="578"/>
      <c r="G35" s="61" t="s">
        <v>29</v>
      </c>
      <c r="H35" s="59" t="s">
        <v>30</v>
      </c>
      <c r="J35" s="568"/>
      <c r="K35" s="568"/>
      <c r="L35" s="569"/>
    </row>
    <row r="36" spans="1:12" ht="12" customHeight="1">
      <c r="A36" s="60" t="s">
        <v>26</v>
      </c>
      <c r="B36" s="59" t="s">
        <v>24</v>
      </c>
      <c r="D36" s="518"/>
      <c r="E36" s="518"/>
      <c r="F36" s="519"/>
      <c r="G36" s="61" t="s">
        <v>33</v>
      </c>
      <c r="H36" s="59" t="s">
        <v>31</v>
      </c>
      <c r="J36" s="518"/>
      <c r="K36" s="518"/>
      <c r="L36" s="570"/>
    </row>
    <row r="37" spans="1:12" ht="12" customHeight="1">
      <c r="A37" s="62"/>
      <c r="B37" s="59" t="s">
        <v>25</v>
      </c>
      <c r="D37" s="520"/>
      <c r="E37" s="520"/>
      <c r="F37" s="521"/>
      <c r="G37" s="63"/>
      <c r="H37" s="64" t="s">
        <v>32</v>
      </c>
      <c r="J37" s="520"/>
      <c r="K37" s="520"/>
      <c r="L37" s="571"/>
    </row>
    <row r="38" spans="1:12" ht="6" customHeight="1">
      <c r="A38" s="65"/>
      <c r="B38" s="66"/>
      <c r="C38" s="66"/>
      <c r="D38" s="66"/>
      <c r="E38" s="66"/>
      <c r="F38" s="66"/>
      <c r="G38" s="66"/>
      <c r="H38" s="66"/>
      <c r="I38" s="66"/>
      <c r="J38" s="66"/>
      <c r="K38" s="66"/>
      <c r="L38" s="67"/>
    </row>
    <row r="39" spans="1:12" ht="12" customHeight="1">
      <c r="A39" s="34"/>
      <c r="L39" s="35"/>
    </row>
    <row r="40" spans="1:12" ht="15" customHeight="1">
      <c r="A40" s="50" t="s">
        <v>279</v>
      </c>
      <c r="E40" s="68"/>
      <c r="F40" s="68"/>
      <c r="L40" s="35"/>
    </row>
    <row r="41" spans="1:12" ht="6" customHeight="1">
      <c r="A41" s="50"/>
      <c r="E41" s="68"/>
      <c r="F41" s="68"/>
      <c r="J41" s="69"/>
      <c r="K41" s="69"/>
      <c r="L41" s="70"/>
    </row>
    <row r="42" spans="1:12" ht="15" customHeight="1">
      <c r="A42" s="34"/>
      <c r="B42" s="586" t="s">
        <v>280</v>
      </c>
      <c r="C42" s="586"/>
      <c r="D42" s="71" t="s">
        <v>331</v>
      </c>
      <c r="E42" s="72"/>
      <c r="G42" s="593" t="s">
        <v>281</v>
      </c>
      <c r="H42" s="593"/>
      <c r="I42" s="593"/>
      <c r="J42" s="587"/>
      <c r="K42" s="588"/>
      <c r="L42" s="589"/>
    </row>
    <row r="43" spans="1:12" ht="15" customHeight="1">
      <c r="A43" s="34"/>
      <c r="B43" s="586"/>
      <c r="C43" s="586"/>
      <c r="D43" s="71" t="s">
        <v>330</v>
      </c>
      <c r="E43" s="72"/>
      <c r="G43" s="593" t="s">
        <v>282</v>
      </c>
      <c r="H43" s="593"/>
      <c r="I43" s="593"/>
      <c r="J43" s="73" t="s">
        <v>328</v>
      </c>
      <c r="K43" s="72"/>
      <c r="L43" s="35"/>
    </row>
    <row r="44" spans="1:12" ht="15" customHeight="1">
      <c r="A44" s="34"/>
      <c r="B44" s="74"/>
      <c r="C44" s="74"/>
      <c r="G44" s="592" t="s">
        <v>287</v>
      </c>
      <c r="H44" s="592"/>
      <c r="I44" s="592"/>
      <c r="J44" s="73" t="s">
        <v>329</v>
      </c>
      <c r="K44" s="72"/>
      <c r="L44" s="35"/>
    </row>
    <row r="45" spans="1:12" ht="13.8">
      <c r="A45" s="75" t="s">
        <v>222</v>
      </c>
      <c r="L45" s="35"/>
    </row>
    <row r="46" spans="1:12" ht="9" customHeight="1">
      <c r="A46" s="590"/>
      <c r="B46" s="591"/>
      <c r="C46" s="591"/>
      <c r="D46" s="591"/>
      <c r="E46" s="591"/>
      <c r="F46" s="591"/>
      <c r="G46" s="76"/>
      <c r="H46" s="596"/>
      <c r="I46" s="596"/>
      <c r="J46" s="596"/>
      <c r="K46" s="596"/>
      <c r="L46" s="597"/>
    </row>
    <row r="47" spans="1:12" ht="12" customHeight="1">
      <c r="A47" s="590"/>
      <c r="B47" s="591"/>
      <c r="C47" s="591"/>
      <c r="D47" s="591"/>
      <c r="E47" s="591"/>
      <c r="F47" s="591"/>
      <c r="G47" s="76"/>
      <c r="H47" s="598"/>
      <c r="I47" s="598"/>
      <c r="J47" s="598"/>
      <c r="K47" s="598"/>
      <c r="L47" s="599"/>
    </row>
    <row r="48" spans="1:12" ht="15" customHeight="1">
      <c r="A48" s="602" t="s">
        <v>218</v>
      </c>
      <c r="B48" s="603"/>
      <c r="C48" s="603"/>
      <c r="D48" s="603"/>
      <c r="E48" s="603"/>
      <c r="F48" s="603"/>
      <c r="G48" s="77"/>
      <c r="H48" s="600" t="s">
        <v>16</v>
      </c>
      <c r="I48" s="600"/>
      <c r="J48" s="600"/>
      <c r="K48" s="600"/>
      <c r="L48" s="601"/>
    </row>
    <row r="49" spans="1:12" ht="9" customHeight="1">
      <c r="A49" s="590"/>
      <c r="B49" s="591"/>
      <c r="C49" s="591"/>
      <c r="D49" s="591"/>
      <c r="E49" s="591"/>
      <c r="F49" s="591"/>
      <c r="G49" s="76"/>
      <c r="L49" s="35"/>
    </row>
    <row r="50" spans="1:12" ht="12" customHeight="1">
      <c r="A50" s="590"/>
      <c r="B50" s="591"/>
      <c r="C50" s="591"/>
      <c r="D50" s="591"/>
      <c r="E50" s="591"/>
      <c r="F50" s="591"/>
      <c r="G50" s="76"/>
      <c r="L50" s="35"/>
    </row>
    <row r="51" spans="1:12" ht="15" customHeight="1" thickBot="1">
      <c r="A51" s="594" t="s">
        <v>283</v>
      </c>
      <c r="B51" s="595"/>
      <c r="C51" s="595"/>
      <c r="D51" s="595"/>
      <c r="E51" s="595"/>
      <c r="F51" s="595"/>
      <c r="G51" s="78"/>
      <c r="H51" s="79"/>
      <c r="I51" s="79"/>
      <c r="J51" s="79"/>
      <c r="K51" s="79"/>
      <c r="L51" s="80"/>
    </row>
    <row r="52" spans="1:12" ht="15" customHeight="1" thickTop="1"/>
  </sheetData>
  <sheetProtection algorithmName="SHA-512" hashValue="TwXnqoxNeHfJ5wTyjxLCdCWunumiZukJZiUHhl3vUXBZgBeRr21HfTn4c5x5O6ie5siXjtOMx14oOJDeBebS+w==" saltValue="mxNsXGqzdh6/06gBUWTRLA==" spinCount="100000" sheet="1" objects="1" scenarios="1" selectLockedCells="1"/>
  <mergeCells count="57">
    <mergeCell ref="A51:F51"/>
    <mergeCell ref="H46:L47"/>
    <mergeCell ref="H48:L48"/>
    <mergeCell ref="A48:F48"/>
    <mergeCell ref="A46:F47"/>
    <mergeCell ref="B42:C43"/>
    <mergeCell ref="J42:L42"/>
    <mergeCell ref="A49:F50"/>
    <mergeCell ref="G44:I44"/>
    <mergeCell ref="G43:I43"/>
    <mergeCell ref="G42:I42"/>
    <mergeCell ref="J35:L35"/>
    <mergeCell ref="J36:L37"/>
    <mergeCell ref="H32:L32"/>
    <mergeCell ref="A19:C19"/>
    <mergeCell ref="K18:L18"/>
    <mergeCell ref="A23:C23"/>
    <mergeCell ref="A24:C24"/>
    <mergeCell ref="D35:F35"/>
    <mergeCell ref="D36:F37"/>
    <mergeCell ref="J33:L34"/>
    <mergeCell ref="K24:L24"/>
    <mergeCell ref="B32:F32"/>
    <mergeCell ref="E19:I19"/>
    <mergeCell ref="H33:I34"/>
    <mergeCell ref="I16:L16"/>
    <mergeCell ref="I15:L15"/>
    <mergeCell ref="E15:H15"/>
    <mergeCell ref="E24:I24"/>
    <mergeCell ref="A1:L1"/>
    <mergeCell ref="A2:L2"/>
    <mergeCell ref="A3:L3"/>
    <mergeCell ref="E23:I23"/>
    <mergeCell ref="K23:L23"/>
    <mergeCell ref="E20:I20"/>
    <mergeCell ref="A11:B11"/>
    <mergeCell ref="A16:C16"/>
    <mergeCell ref="A20:C20"/>
    <mergeCell ref="E16:H16"/>
    <mergeCell ref="A6:L6"/>
    <mergeCell ref="A5:L5"/>
    <mergeCell ref="A7:H7"/>
    <mergeCell ref="AA4:AC4"/>
    <mergeCell ref="D33:F34"/>
    <mergeCell ref="A8:H8"/>
    <mergeCell ref="I8:J8"/>
    <mergeCell ref="A15:C15"/>
    <mergeCell ref="A4:L4"/>
    <mergeCell ref="A12:B12"/>
    <mergeCell ref="C12:D12"/>
    <mergeCell ref="E12:I12"/>
    <mergeCell ref="A33:A34"/>
    <mergeCell ref="C11:D11"/>
    <mergeCell ref="J12:L12"/>
    <mergeCell ref="E11:I11"/>
    <mergeCell ref="J11:L11"/>
    <mergeCell ref="G33:G34"/>
  </mergeCells>
  <phoneticPr fontId="3" type="noConversion"/>
  <printOptions horizontalCentered="1" verticalCentered="1"/>
  <pageMargins left="0.51181102362204722" right="0.27559055118110237" top="0.39370078740157483" bottom="0.39370078740157483" header="0" footer="0.39370078740157483"/>
  <pageSetup orientation="portrait" r:id="rId1"/>
  <headerFooter alignWithMargins="0">
    <oddFooter>&amp;L&amp;YDiocèse de Montréal&amp;C&amp;8&amp;YDSAF&amp;R&amp;8&amp;Y&amp;D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sheetPr>
  <dimension ref="A1:K65"/>
  <sheetViews>
    <sheetView zoomScaleNormal="100" zoomScaleSheetLayoutView="100" workbookViewId="0">
      <selection activeCell="F41" sqref="F41"/>
    </sheetView>
  </sheetViews>
  <sheetFormatPr baseColWidth="10" defaultColWidth="9.109375" defaultRowHeight="13.8"/>
  <cols>
    <col min="1" max="1" width="1.33203125" style="490" customWidth="1"/>
    <col min="2" max="2" width="3.33203125" style="490" customWidth="1"/>
    <col min="3" max="3" width="4.6640625" style="490" customWidth="1"/>
    <col min="4" max="4" width="52.109375" style="490" customWidth="1"/>
    <col min="5" max="5" width="1.44140625" style="490" customWidth="1"/>
    <col min="6" max="6" width="18.88671875" style="490" customWidth="1"/>
    <col min="7" max="7" width="1.109375" style="490" customWidth="1"/>
    <col min="8" max="8" width="4.109375" style="513" customWidth="1"/>
    <col min="9" max="9" width="1.109375" style="490" customWidth="1"/>
    <col min="10" max="10" width="18.5546875" style="490" customWidth="1"/>
    <col min="11" max="11" width="1" style="490" customWidth="1"/>
    <col min="12" max="16384" width="9.109375" style="490"/>
  </cols>
  <sheetData>
    <row r="1" spans="1:11" s="485" customFormat="1" ht="20.25" customHeight="1" thickBot="1">
      <c r="A1" s="484"/>
      <c r="B1" s="856" t="s">
        <v>461</v>
      </c>
      <c r="C1" s="856"/>
      <c r="D1" s="856"/>
      <c r="E1" s="856"/>
      <c r="F1" s="856"/>
      <c r="G1" s="856"/>
      <c r="H1" s="856"/>
      <c r="I1" s="856"/>
      <c r="J1" s="856"/>
      <c r="K1" s="856"/>
    </row>
    <row r="2" spans="1:11" ht="8.25" customHeight="1">
      <c r="A2" s="486"/>
      <c r="B2" s="487"/>
      <c r="C2" s="487"/>
      <c r="D2" s="487"/>
      <c r="E2" s="487"/>
      <c r="F2" s="487"/>
      <c r="G2" s="487"/>
      <c r="H2" s="488"/>
      <c r="I2" s="487"/>
      <c r="J2" s="487"/>
      <c r="K2" s="489"/>
    </row>
    <row r="3" spans="1:11" s="485" customFormat="1" ht="20.25" customHeight="1">
      <c r="A3" s="491"/>
      <c r="B3" s="492" t="s">
        <v>448</v>
      </c>
      <c r="C3" s="484"/>
      <c r="D3" s="484"/>
      <c r="E3" s="484"/>
      <c r="F3" s="484"/>
      <c r="G3" s="484"/>
      <c r="H3" s="493" t="s">
        <v>411</v>
      </c>
      <c r="I3" s="484"/>
      <c r="J3" s="494">
        <f>'4-BILAN'!$H$74</f>
        <v>0</v>
      </c>
      <c r="K3" s="495"/>
    </row>
    <row r="4" spans="1:11" ht="6.75" customHeight="1">
      <c r="A4" s="496"/>
      <c r="B4" s="497"/>
      <c r="C4" s="497"/>
      <c r="D4" s="497"/>
      <c r="E4" s="497"/>
      <c r="F4" s="497"/>
      <c r="G4" s="497"/>
      <c r="H4" s="498"/>
      <c r="I4" s="497"/>
      <c r="J4" s="497"/>
      <c r="K4" s="499"/>
    </row>
    <row r="5" spans="1:11" s="485" customFormat="1" ht="20.25" customHeight="1">
      <c r="A5" s="491"/>
      <c r="B5" s="492" t="s">
        <v>412</v>
      </c>
      <c r="C5" s="484"/>
      <c r="D5" s="484"/>
      <c r="E5" s="484"/>
      <c r="F5" s="484"/>
      <c r="G5" s="484"/>
      <c r="H5" s="493"/>
      <c r="I5" s="484"/>
      <c r="J5" s="484"/>
      <c r="K5" s="495"/>
    </row>
    <row r="6" spans="1:11" ht="3.75" customHeight="1">
      <c r="A6" s="496"/>
      <c r="B6" s="500"/>
      <c r="C6" s="497"/>
      <c r="D6" s="497"/>
      <c r="E6" s="497"/>
      <c r="F6" s="497"/>
      <c r="G6" s="497"/>
      <c r="H6" s="498"/>
      <c r="I6" s="497"/>
      <c r="J6" s="497"/>
      <c r="K6" s="499"/>
    </row>
    <row r="7" spans="1:11" s="485" customFormat="1" ht="20.25" customHeight="1">
      <c r="A7" s="491"/>
      <c r="B7" s="484"/>
      <c r="C7" s="484" t="s">
        <v>413</v>
      </c>
      <c r="D7" s="484"/>
      <c r="E7" s="484"/>
      <c r="F7" s="5"/>
      <c r="G7" s="484"/>
      <c r="H7" s="493"/>
      <c r="I7" s="484"/>
      <c r="J7" s="484"/>
      <c r="K7" s="495"/>
    </row>
    <row r="8" spans="1:11" ht="4.5" customHeight="1">
      <c r="A8" s="496"/>
      <c r="B8" s="497"/>
      <c r="C8" s="497"/>
      <c r="D8" s="497"/>
      <c r="E8" s="497"/>
      <c r="F8" s="497"/>
      <c r="G8" s="497"/>
      <c r="H8" s="498"/>
      <c r="I8" s="497"/>
      <c r="J8" s="497"/>
      <c r="K8" s="499"/>
    </row>
    <row r="9" spans="1:11" s="485" customFormat="1" ht="20.25" customHeight="1">
      <c r="A9" s="491"/>
      <c r="B9" s="484"/>
      <c r="C9" s="484" t="s">
        <v>414</v>
      </c>
      <c r="D9" s="484"/>
      <c r="E9" s="484"/>
      <c r="F9" s="5"/>
      <c r="G9" s="484"/>
      <c r="H9" s="493"/>
      <c r="I9" s="484"/>
      <c r="J9" s="484"/>
      <c r="K9" s="495"/>
    </row>
    <row r="10" spans="1:11" ht="5.25" customHeight="1">
      <c r="A10" s="496"/>
      <c r="B10" s="497"/>
      <c r="C10" s="497"/>
      <c r="D10" s="497"/>
      <c r="E10" s="497"/>
      <c r="F10" s="497"/>
      <c r="G10" s="497"/>
      <c r="H10" s="498"/>
      <c r="I10" s="497"/>
      <c r="J10" s="497"/>
      <c r="K10" s="499"/>
    </row>
    <row r="11" spans="1:11" s="485" customFormat="1" ht="20.25" customHeight="1">
      <c r="A11" s="491"/>
      <c r="B11" s="484"/>
      <c r="C11" s="484" t="s">
        <v>415</v>
      </c>
      <c r="D11" s="484"/>
      <c r="E11" s="484"/>
      <c r="F11" s="5"/>
      <c r="G11" s="484"/>
      <c r="H11" s="493"/>
      <c r="I11" s="484"/>
      <c r="J11" s="484"/>
      <c r="K11" s="495"/>
    </row>
    <row r="12" spans="1:11" ht="3.75" customHeight="1">
      <c r="A12" s="496"/>
      <c r="B12" s="497"/>
      <c r="C12" s="497"/>
      <c r="D12" s="497"/>
      <c r="E12" s="497"/>
      <c r="F12" s="497"/>
      <c r="G12" s="497"/>
      <c r="H12" s="498"/>
      <c r="I12" s="497"/>
      <c r="J12" s="497"/>
      <c r="K12" s="499"/>
    </row>
    <row r="13" spans="1:11" s="485" customFormat="1" ht="20.25" customHeight="1">
      <c r="A13" s="491"/>
      <c r="B13" s="484"/>
      <c r="C13" s="484" t="s">
        <v>416</v>
      </c>
      <c r="D13" s="484"/>
      <c r="E13" s="484"/>
      <c r="F13" s="5"/>
      <c r="G13" s="484"/>
      <c r="H13" s="493"/>
      <c r="I13" s="484"/>
      <c r="J13" s="484"/>
      <c r="K13" s="495"/>
    </row>
    <row r="14" spans="1:11" ht="3.75" customHeight="1">
      <c r="A14" s="496"/>
      <c r="B14" s="497"/>
      <c r="C14" s="497"/>
      <c r="D14" s="497"/>
      <c r="E14" s="497"/>
      <c r="F14" s="497"/>
      <c r="G14" s="497"/>
      <c r="H14" s="498"/>
      <c r="I14" s="497"/>
      <c r="J14" s="497"/>
      <c r="K14" s="499"/>
    </row>
    <row r="15" spans="1:11" s="485" customFormat="1" ht="20.25" customHeight="1">
      <c r="A15" s="491"/>
      <c r="B15" s="484"/>
      <c r="C15" s="484" t="s">
        <v>417</v>
      </c>
      <c r="D15" s="484"/>
      <c r="E15" s="484"/>
      <c r="F15" s="5"/>
      <c r="G15" s="484"/>
      <c r="H15" s="493" t="s">
        <v>418</v>
      </c>
      <c r="I15" s="484"/>
      <c r="J15" s="494">
        <f>F7+F9+F11+F13+F15</f>
        <v>0</v>
      </c>
      <c r="K15" s="495"/>
    </row>
    <row r="16" spans="1:11" s="485" customFormat="1" ht="20.25" customHeight="1">
      <c r="A16" s="491"/>
      <c r="B16" s="484"/>
      <c r="C16" s="484"/>
      <c r="D16" s="484"/>
      <c r="E16" s="484"/>
      <c r="F16" s="484"/>
      <c r="G16" s="484"/>
      <c r="H16" s="493"/>
      <c r="I16" s="484"/>
      <c r="J16" s="484"/>
      <c r="K16" s="495"/>
    </row>
    <row r="17" spans="1:11" s="485" customFormat="1" ht="20.25" customHeight="1">
      <c r="A17" s="491"/>
      <c r="B17" s="492" t="s">
        <v>419</v>
      </c>
      <c r="C17" s="484"/>
      <c r="D17" s="484"/>
      <c r="E17" s="484"/>
      <c r="F17" s="484"/>
      <c r="G17" s="484"/>
      <c r="H17" s="493" t="s">
        <v>420</v>
      </c>
      <c r="I17" s="484"/>
      <c r="J17" s="494">
        <f>'5-REVENUS'!$H$45</f>
        <v>0</v>
      </c>
      <c r="K17" s="495"/>
    </row>
    <row r="18" spans="1:11" ht="54" customHeight="1">
      <c r="A18" s="496"/>
      <c r="B18" s="497"/>
      <c r="C18" s="497"/>
      <c r="D18" s="501" t="s">
        <v>441</v>
      </c>
      <c r="E18" s="497"/>
      <c r="F18" s="497"/>
      <c r="G18" s="497"/>
      <c r="H18" s="498"/>
      <c r="I18" s="497"/>
      <c r="J18" s="502" t="s">
        <v>442</v>
      </c>
      <c r="K18" s="499"/>
    </row>
    <row r="19" spans="1:11" s="485" customFormat="1" ht="20.25" customHeight="1">
      <c r="A19" s="491"/>
      <c r="B19" s="492" t="s">
        <v>421</v>
      </c>
      <c r="C19" s="484"/>
      <c r="D19" s="484"/>
      <c r="E19" s="484"/>
      <c r="F19" s="484"/>
      <c r="G19" s="484"/>
      <c r="H19" s="493"/>
      <c r="I19" s="484"/>
      <c r="J19" s="484"/>
      <c r="K19" s="495"/>
    </row>
    <row r="20" spans="1:11" ht="3.75" customHeight="1">
      <c r="A20" s="496"/>
      <c r="B20" s="497"/>
      <c r="C20" s="497"/>
      <c r="D20" s="497"/>
      <c r="E20" s="497"/>
      <c r="F20" s="497"/>
      <c r="G20" s="497"/>
      <c r="H20" s="498"/>
      <c r="I20" s="497"/>
      <c r="J20" s="497"/>
      <c r="K20" s="499"/>
    </row>
    <row r="21" spans="1:11" s="485" customFormat="1" ht="20.25" customHeight="1">
      <c r="A21" s="491"/>
      <c r="B21" s="484"/>
      <c r="C21" s="484" t="s">
        <v>422</v>
      </c>
      <c r="D21" s="484"/>
      <c r="E21" s="484"/>
      <c r="F21" s="5"/>
      <c r="G21" s="484"/>
      <c r="H21" s="493"/>
      <c r="I21" s="484"/>
      <c r="J21" s="484"/>
      <c r="K21" s="495"/>
    </row>
    <row r="22" spans="1:11" ht="3.75" customHeight="1">
      <c r="A22" s="496"/>
      <c r="B22" s="497"/>
      <c r="C22" s="497"/>
      <c r="D22" s="497"/>
      <c r="E22" s="497"/>
      <c r="F22" s="497"/>
      <c r="G22" s="497"/>
      <c r="H22" s="498"/>
      <c r="I22" s="497"/>
      <c r="J22" s="497"/>
      <c r="K22" s="499"/>
    </row>
    <row r="23" spans="1:11" s="485" customFormat="1" ht="20.25" customHeight="1">
      <c r="A23" s="491"/>
      <c r="B23" s="484"/>
      <c r="C23" s="484" t="s">
        <v>423</v>
      </c>
      <c r="D23" s="484"/>
      <c r="E23" s="484"/>
      <c r="F23" s="484"/>
      <c r="G23" s="484"/>
      <c r="H23" s="493"/>
      <c r="I23" s="484"/>
      <c r="J23" s="484"/>
      <c r="K23" s="495"/>
    </row>
    <row r="24" spans="1:11" ht="5.25" customHeight="1">
      <c r="A24" s="496"/>
      <c r="B24" s="497"/>
      <c r="C24" s="497"/>
      <c r="D24" s="497"/>
      <c r="E24" s="497"/>
      <c r="F24" s="497"/>
      <c r="G24" s="497"/>
      <c r="H24" s="498"/>
      <c r="I24" s="497"/>
      <c r="J24" s="497"/>
      <c r="K24" s="499"/>
    </row>
    <row r="25" spans="1:11" s="485" customFormat="1" ht="20.25" customHeight="1">
      <c r="A25" s="491"/>
      <c r="B25" s="484"/>
      <c r="C25" s="484"/>
      <c r="D25" s="514"/>
      <c r="E25" s="484"/>
      <c r="F25" s="5"/>
      <c r="G25" s="484"/>
      <c r="H25" s="493"/>
      <c r="I25" s="484"/>
      <c r="J25" s="484"/>
      <c r="K25" s="495"/>
    </row>
    <row r="26" spans="1:11" ht="5.25" customHeight="1">
      <c r="A26" s="496"/>
      <c r="B26" s="497"/>
      <c r="C26" s="497"/>
      <c r="D26" s="497"/>
      <c r="E26" s="497"/>
      <c r="F26" s="497"/>
      <c r="G26" s="497"/>
      <c r="H26" s="498"/>
      <c r="I26" s="497"/>
      <c r="J26" s="497"/>
      <c r="K26" s="499"/>
    </row>
    <row r="27" spans="1:11" s="485" customFormat="1" ht="20.25" customHeight="1">
      <c r="A27" s="491"/>
      <c r="B27" s="484"/>
      <c r="C27" s="484"/>
      <c r="D27" s="514"/>
      <c r="E27" s="484"/>
      <c r="F27" s="5"/>
      <c r="G27" s="484"/>
      <c r="H27" s="493"/>
      <c r="I27" s="484"/>
      <c r="J27" s="484"/>
      <c r="K27" s="495"/>
    </row>
    <row r="28" spans="1:11" ht="4.5" customHeight="1">
      <c r="A28" s="496"/>
      <c r="B28" s="497"/>
      <c r="C28" s="497"/>
      <c r="D28" s="497"/>
      <c r="E28" s="497"/>
      <c r="F28" s="497"/>
      <c r="G28" s="497"/>
      <c r="H28" s="498"/>
      <c r="I28" s="497"/>
      <c r="J28" s="497"/>
      <c r="K28" s="499"/>
    </row>
    <row r="29" spans="1:11" s="485" customFormat="1" ht="20.25" customHeight="1">
      <c r="A29" s="491"/>
      <c r="B29" s="484"/>
      <c r="C29" s="484"/>
      <c r="D29" s="514"/>
      <c r="E29" s="484"/>
      <c r="F29" s="5"/>
      <c r="G29" s="484"/>
      <c r="H29" s="493" t="s">
        <v>424</v>
      </c>
      <c r="I29" s="484"/>
      <c r="J29" s="494">
        <f>-(F21+F25+F27+F29)</f>
        <v>0</v>
      </c>
      <c r="K29" s="495"/>
    </row>
    <row r="30" spans="1:11" s="485" customFormat="1" ht="12" customHeight="1">
      <c r="A30" s="491"/>
      <c r="B30" s="484"/>
      <c r="C30" s="484"/>
      <c r="D30" s="484"/>
      <c r="E30" s="484"/>
      <c r="F30" s="484"/>
      <c r="G30" s="484"/>
      <c r="H30" s="493"/>
      <c r="I30" s="484"/>
      <c r="J30" s="484"/>
      <c r="K30" s="495"/>
    </row>
    <row r="31" spans="1:11" s="485" customFormat="1" ht="20.25" customHeight="1">
      <c r="A31" s="491"/>
      <c r="B31" s="503" t="s">
        <v>425</v>
      </c>
      <c r="C31" s="484"/>
      <c r="D31" s="484"/>
      <c r="E31" s="484"/>
      <c r="F31" s="504">
        <f>+J17+J29</f>
        <v>0</v>
      </c>
      <c r="G31" s="484"/>
      <c r="H31" s="493"/>
      <c r="I31" s="484"/>
      <c r="J31" s="484"/>
      <c r="K31" s="495"/>
    </row>
    <row r="32" spans="1:11" s="485" customFormat="1" ht="12" customHeight="1">
      <c r="A32" s="491"/>
      <c r="B32" s="484"/>
      <c r="C32" s="484"/>
      <c r="D32" s="484"/>
      <c r="E32" s="484"/>
      <c r="F32" s="484"/>
      <c r="G32" s="484"/>
      <c r="H32" s="493"/>
      <c r="I32" s="484"/>
      <c r="J32" s="484"/>
      <c r="K32" s="495"/>
    </row>
    <row r="33" spans="1:11" s="485" customFormat="1" ht="20.25" customHeight="1">
      <c r="A33" s="491"/>
      <c r="B33" s="492" t="s">
        <v>449</v>
      </c>
      <c r="C33" s="484"/>
      <c r="D33" s="484"/>
      <c r="E33" s="484"/>
      <c r="F33" s="484"/>
      <c r="G33" s="484"/>
      <c r="H33" s="493"/>
      <c r="I33" s="484"/>
      <c r="J33" s="484"/>
      <c r="K33" s="495"/>
    </row>
    <row r="34" spans="1:11" ht="5.25" customHeight="1">
      <c r="A34" s="496"/>
      <c r="B34" s="497"/>
      <c r="C34" s="497"/>
      <c r="D34" s="497"/>
      <c r="E34" s="497"/>
      <c r="F34" s="497"/>
      <c r="G34" s="497"/>
      <c r="H34" s="498"/>
      <c r="I34" s="497"/>
      <c r="J34" s="497"/>
      <c r="K34" s="499"/>
    </row>
    <row r="35" spans="1:11" s="485" customFormat="1" ht="20.25" customHeight="1">
      <c r="A35" s="491"/>
      <c r="B35" s="484"/>
      <c r="C35" s="484" t="s">
        <v>51</v>
      </c>
      <c r="D35" s="484"/>
      <c r="E35" s="484"/>
      <c r="F35" s="5"/>
      <c r="G35" s="484"/>
      <c r="H35" s="493"/>
      <c r="I35" s="484"/>
      <c r="J35" s="484"/>
      <c r="K35" s="495"/>
    </row>
    <row r="36" spans="1:11" ht="4.5" customHeight="1">
      <c r="A36" s="496"/>
      <c r="B36" s="497"/>
      <c r="C36" s="497"/>
      <c r="D36" s="497"/>
      <c r="E36" s="497"/>
      <c r="F36" s="497"/>
      <c r="G36" s="497"/>
      <c r="H36" s="498"/>
      <c r="I36" s="497"/>
      <c r="J36" s="497"/>
      <c r="K36" s="499"/>
    </row>
    <row r="37" spans="1:11" s="485" customFormat="1" ht="20.25" customHeight="1">
      <c r="A37" s="491"/>
      <c r="B37" s="484"/>
      <c r="C37" s="484" t="s">
        <v>426</v>
      </c>
      <c r="D37" s="484"/>
      <c r="E37" s="484"/>
      <c r="F37" s="5"/>
      <c r="G37" s="484"/>
      <c r="H37" s="493"/>
      <c r="I37" s="484"/>
      <c r="J37" s="484"/>
      <c r="K37" s="495"/>
    </row>
    <row r="38" spans="1:11" ht="3.75" customHeight="1">
      <c r="A38" s="496"/>
      <c r="B38" s="497"/>
      <c r="C38" s="497"/>
      <c r="D38" s="497"/>
      <c r="E38" s="497"/>
      <c r="F38" s="497"/>
      <c r="G38" s="497"/>
      <c r="H38" s="498"/>
      <c r="I38" s="497"/>
      <c r="J38" s="497"/>
      <c r="K38" s="499"/>
    </row>
    <row r="39" spans="1:11" s="485" customFormat="1" ht="20.25" customHeight="1">
      <c r="A39" s="491"/>
      <c r="B39" s="484"/>
      <c r="C39" s="484" t="s">
        <v>427</v>
      </c>
      <c r="D39" s="484"/>
      <c r="E39" s="484"/>
      <c r="F39" s="5"/>
      <c r="G39" s="484"/>
      <c r="H39" s="493"/>
      <c r="I39" s="484"/>
      <c r="J39" s="484"/>
      <c r="K39" s="495"/>
    </row>
    <row r="40" spans="1:11" ht="4.5" customHeight="1">
      <c r="A40" s="496"/>
      <c r="B40" s="497"/>
      <c r="C40" s="497"/>
      <c r="D40" s="497"/>
      <c r="E40" s="497"/>
      <c r="F40" s="497"/>
      <c r="G40" s="497"/>
      <c r="H40" s="498"/>
      <c r="I40" s="497"/>
      <c r="J40" s="497"/>
      <c r="K40" s="499"/>
    </row>
    <row r="41" spans="1:11" s="485" customFormat="1" ht="20.25" customHeight="1">
      <c r="A41" s="491"/>
      <c r="B41" s="484"/>
      <c r="C41" s="484" t="s">
        <v>450</v>
      </c>
      <c r="D41" s="484"/>
      <c r="E41" s="484"/>
      <c r="F41" s="5"/>
      <c r="G41" s="484"/>
      <c r="H41" s="493"/>
      <c r="I41" s="484"/>
      <c r="J41" s="484"/>
      <c r="K41" s="495"/>
    </row>
    <row r="42" spans="1:11" ht="4.5" customHeight="1">
      <c r="A42" s="496"/>
      <c r="B42" s="497"/>
      <c r="C42" s="497"/>
      <c r="D42" s="497"/>
      <c r="E42" s="497"/>
      <c r="F42" s="497"/>
      <c r="G42" s="497"/>
      <c r="H42" s="498"/>
      <c r="I42" s="497"/>
      <c r="J42" s="497"/>
      <c r="K42" s="499"/>
    </row>
    <row r="43" spans="1:11" s="485" customFormat="1" ht="20.25" customHeight="1">
      <c r="A43" s="491"/>
      <c r="B43" s="484"/>
      <c r="C43" s="484" t="s">
        <v>428</v>
      </c>
      <c r="D43" s="484"/>
      <c r="E43" s="484"/>
      <c r="F43" s="5"/>
      <c r="G43" s="484"/>
      <c r="H43" s="493"/>
      <c r="I43" s="484"/>
      <c r="J43" s="484"/>
      <c r="K43" s="495"/>
    </row>
    <row r="44" spans="1:11" ht="3" customHeight="1">
      <c r="A44" s="496"/>
      <c r="B44" s="497"/>
      <c r="C44" s="497"/>
      <c r="D44" s="497"/>
      <c r="E44" s="497"/>
      <c r="F44" s="497"/>
      <c r="G44" s="497"/>
      <c r="H44" s="498"/>
      <c r="I44" s="497"/>
      <c r="J44" s="497"/>
      <c r="K44" s="499"/>
    </row>
    <row r="45" spans="1:11" s="485" customFormat="1" ht="20.25" customHeight="1">
      <c r="A45" s="491"/>
      <c r="B45" s="484"/>
      <c r="C45" s="484" t="s">
        <v>451</v>
      </c>
      <c r="D45" s="484"/>
      <c r="E45" s="484"/>
      <c r="F45" s="484"/>
      <c r="G45" s="484"/>
      <c r="H45" s="493"/>
      <c r="I45" s="484"/>
      <c r="J45" s="484"/>
      <c r="K45" s="495"/>
    </row>
    <row r="46" spans="1:11" ht="3" customHeight="1">
      <c r="A46" s="496"/>
      <c r="B46" s="497"/>
      <c r="C46" s="497"/>
      <c r="D46" s="497"/>
      <c r="E46" s="497"/>
      <c r="F46" s="497"/>
      <c r="G46" s="497"/>
      <c r="H46" s="498"/>
      <c r="I46" s="497"/>
      <c r="J46" s="497"/>
      <c r="K46" s="499"/>
    </row>
    <row r="47" spans="1:11" s="485" customFormat="1" ht="20.25" customHeight="1">
      <c r="A47" s="491"/>
      <c r="B47" s="484"/>
      <c r="C47" s="484"/>
      <c r="D47" s="514"/>
      <c r="E47" s="484"/>
      <c r="F47" s="5"/>
      <c r="G47" s="484"/>
      <c r="H47" s="493"/>
      <c r="I47" s="484"/>
      <c r="J47" s="484"/>
      <c r="K47" s="495"/>
    </row>
    <row r="48" spans="1:11" ht="3.75" customHeight="1">
      <c r="A48" s="496"/>
      <c r="B48" s="497"/>
      <c r="C48" s="497"/>
      <c r="D48" s="497"/>
      <c r="E48" s="497"/>
      <c r="F48" s="497"/>
      <c r="G48" s="497"/>
      <c r="H48" s="498"/>
      <c r="I48" s="497"/>
      <c r="J48" s="497"/>
      <c r="K48" s="499"/>
    </row>
    <row r="49" spans="1:11" s="485" customFormat="1" ht="20.25" customHeight="1">
      <c r="A49" s="491"/>
      <c r="B49" s="484"/>
      <c r="C49" s="484"/>
      <c r="D49" s="514"/>
      <c r="E49" s="484"/>
      <c r="F49" s="5"/>
      <c r="G49" s="484"/>
      <c r="H49" s="493"/>
      <c r="I49" s="484"/>
      <c r="J49" s="484"/>
      <c r="K49" s="495"/>
    </row>
    <row r="50" spans="1:11" ht="4.5" customHeight="1">
      <c r="A50" s="496"/>
      <c r="B50" s="497"/>
      <c r="C50" s="497"/>
      <c r="D50" s="497"/>
      <c r="E50" s="497"/>
      <c r="F50" s="497"/>
      <c r="G50" s="497"/>
      <c r="H50" s="498"/>
      <c r="I50" s="497"/>
      <c r="J50" s="497"/>
      <c r="K50" s="499"/>
    </row>
    <row r="51" spans="1:11" s="485" customFormat="1" ht="20.25" customHeight="1">
      <c r="A51" s="491"/>
      <c r="B51" s="484"/>
      <c r="C51" s="484"/>
      <c r="D51" s="514"/>
      <c r="E51" s="484"/>
      <c r="F51" s="5"/>
      <c r="G51" s="484"/>
      <c r="H51" s="493" t="s">
        <v>429</v>
      </c>
      <c r="I51" s="484"/>
      <c r="J51" s="494">
        <f>-(F35+F37+F39+F41+F43+F47+F49+F51)</f>
        <v>0</v>
      </c>
      <c r="K51" s="495"/>
    </row>
    <row r="52" spans="1:11" ht="3.75" customHeight="1">
      <c r="A52" s="496"/>
      <c r="B52" s="497"/>
      <c r="C52" s="497"/>
      <c r="D52" s="497"/>
      <c r="E52" s="497"/>
      <c r="F52" s="497"/>
      <c r="G52" s="497"/>
      <c r="H52" s="498"/>
      <c r="I52" s="497"/>
      <c r="J52" s="497"/>
      <c r="K52" s="499"/>
    </row>
    <row r="53" spans="1:11" ht="51">
      <c r="A53" s="496"/>
      <c r="B53" s="497"/>
      <c r="C53" s="497"/>
      <c r="D53" s="497"/>
      <c r="E53" s="497"/>
      <c r="F53" s="497"/>
      <c r="G53" s="497"/>
      <c r="H53" s="498"/>
      <c r="I53" s="497"/>
      <c r="J53" s="502" t="s">
        <v>430</v>
      </c>
      <c r="K53" s="499"/>
    </row>
    <row r="54" spans="1:11" s="485" customFormat="1" ht="8.25" customHeight="1">
      <c r="A54" s="491"/>
      <c r="B54" s="484"/>
      <c r="C54" s="484"/>
      <c r="D54" s="484"/>
      <c r="E54" s="484"/>
      <c r="F54" s="484"/>
      <c r="G54" s="484"/>
      <c r="H54" s="493"/>
      <c r="I54" s="484"/>
      <c r="J54" s="484"/>
      <c r="K54" s="495"/>
    </row>
    <row r="55" spans="1:11" s="485" customFormat="1" ht="20.25" customHeight="1">
      <c r="A55" s="491"/>
      <c r="B55" s="492" t="s">
        <v>431</v>
      </c>
      <c r="C55" s="484"/>
      <c r="D55" s="484"/>
      <c r="E55" s="484"/>
      <c r="F55" s="484"/>
      <c r="G55" s="484"/>
      <c r="H55" s="493"/>
      <c r="I55" s="484"/>
      <c r="J55" s="505">
        <f>+J3+J15+J29+J51</f>
        <v>0</v>
      </c>
      <c r="K55" s="495"/>
    </row>
    <row r="56" spans="1:11" s="485" customFormat="1" ht="20.25" customHeight="1">
      <c r="A56" s="491"/>
      <c r="B56" s="492"/>
      <c r="C56" s="484"/>
      <c r="D56" s="506" t="s">
        <v>432</v>
      </c>
      <c r="E56" s="484"/>
      <c r="F56" s="484"/>
      <c r="G56" s="484"/>
      <c r="H56" s="493"/>
      <c r="I56" s="484"/>
      <c r="J56" s="507"/>
      <c r="K56" s="495"/>
    </row>
    <row r="57" spans="1:11" s="485" customFormat="1" ht="6.75" customHeight="1">
      <c r="A57" s="491"/>
      <c r="B57" s="492"/>
      <c r="C57" s="484"/>
      <c r="D57" s="506"/>
      <c r="E57" s="484"/>
      <c r="F57" s="484"/>
      <c r="G57" s="484"/>
      <c r="H57" s="493"/>
      <c r="I57" s="484"/>
      <c r="J57" s="507"/>
      <c r="K57" s="495"/>
    </row>
    <row r="58" spans="1:11" s="485" customFormat="1" ht="40.5" customHeight="1">
      <c r="A58" s="491"/>
      <c r="B58" s="857" t="s">
        <v>452</v>
      </c>
      <c r="C58" s="857"/>
      <c r="D58" s="857"/>
      <c r="E58" s="857"/>
      <c r="F58" s="857"/>
      <c r="G58" s="857"/>
      <c r="H58" s="857"/>
      <c r="I58" s="857"/>
      <c r="J58" s="857"/>
      <c r="K58" s="495"/>
    </row>
    <row r="59" spans="1:11" ht="16.5" customHeight="1" thickBot="1">
      <c r="A59" s="508"/>
      <c r="B59" s="509"/>
      <c r="C59" s="509"/>
      <c r="D59" s="510"/>
      <c r="E59" s="510"/>
      <c r="F59" s="510"/>
      <c r="G59" s="510"/>
      <c r="H59" s="511"/>
      <c r="I59" s="510"/>
      <c r="J59" s="510"/>
      <c r="K59" s="512"/>
    </row>
    <row r="63" spans="1:11">
      <c r="C63" s="113"/>
    </row>
    <row r="64" spans="1:11">
      <c r="C64" s="227"/>
    </row>
    <row r="65" spans="3:3">
      <c r="C65" s="113"/>
    </row>
  </sheetData>
  <sheetProtection algorithmName="SHA-512" hashValue="Kp1BTdxYlLYRTz0QLxEUY9aT3xdeT4Mzwzb4w6HR+RxtUkmsbhv2XMMAfTjhFmm5KDqF14Qk9z6GUy3KWupYoQ==" saltValue="6RrJPWBbH439P8TaWC+WCw==" spinCount="100000" sheet="1" objects="1" scenarios="1" selectLockedCells="1"/>
  <mergeCells count="2">
    <mergeCell ref="B1:K1"/>
    <mergeCell ref="B58:J58"/>
  </mergeCells>
  <conditionalFormatting sqref="F31">
    <cfRule type="cellIs" dxfId="1" priority="1" operator="equal">
      <formula>0</formula>
    </cfRule>
    <cfRule type="cellIs" dxfId="0" priority="2" operator="notEqual">
      <formula>0</formula>
    </cfRule>
  </conditionalFormatting>
  <dataValidations count="1">
    <dataValidation type="textLength" operator="lessThanOrEqual" allowBlank="1" showInputMessage="1" showErrorMessage="1" prompt="(Saisir une dépense ici)" sqref="D25 D27 D29 D47 D49 D51" xr:uid="{00000000-0002-0000-0A00-000000000000}">
      <formula1>120</formula1>
    </dataValidation>
  </dataValidations>
  <pageMargins left="0.70866141732283472" right="0.70866141732283472" top="0.74803149606299213" bottom="0.74803149606299213" header="0.31496062992125984" footer="0.31496062992125984"/>
  <pageSetup paperSize="9" scale="82" orientation="portrait" r:id="rId1"/>
  <headerFooter>
    <oddFooter xml:space="preserve">&amp;CPage 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P2"/>
  <sheetViews>
    <sheetView workbookViewId="0">
      <selection activeCell="A2" sqref="A2"/>
    </sheetView>
  </sheetViews>
  <sheetFormatPr baseColWidth="10" defaultRowHeight="13.2"/>
  <cols>
    <col min="1" max="1" width="19" bestFit="1" customWidth="1"/>
    <col min="2" max="2" width="32" bestFit="1" customWidth="1"/>
    <col min="3" max="3" width="20.44140625" bestFit="1" customWidth="1"/>
    <col min="4" max="4" width="28.6640625" bestFit="1" customWidth="1"/>
    <col min="5" max="5" width="21" bestFit="1" customWidth="1"/>
    <col min="6" max="6" width="16.6640625" bestFit="1" customWidth="1"/>
    <col min="7" max="7" width="16.88671875" bestFit="1" customWidth="1"/>
    <col min="8" max="8" width="34" bestFit="1" customWidth="1"/>
    <col min="9" max="9" width="22.44140625" bestFit="1" customWidth="1"/>
    <col min="10" max="10" width="13.5546875" bestFit="1" customWidth="1"/>
    <col min="11" max="11" width="21.88671875" bestFit="1" customWidth="1"/>
    <col min="12" max="12" width="20.109375" bestFit="1" customWidth="1"/>
    <col min="13" max="13" width="18.44140625" bestFit="1" customWidth="1"/>
    <col min="15" max="15" width="20.109375" bestFit="1" customWidth="1"/>
    <col min="16" max="16" width="31.6640625" bestFit="1" customWidth="1"/>
    <col min="17" max="17" width="24" bestFit="1" customWidth="1"/>
    <col min="18" max="18" width="50.33203125" bestFit="1" customWidth="1"/>
    <col min="19" max="19" width="19.5546875" bestFit="1" customWidth="1"/>
    <col min="20" max="20" width="22" bestFit="1" customWidth="1"/>
    <col min="21" max="21" width="30.6640625" bestFit="1" customWidth="1"/>
    <col min="22" max="22" width="12.33203125" customWidth="1"/>
    <col min="23" max="23" width="31.5546875" bestFit="1" customWidth="1"/>
    <col min="24" max="24" width="49" bestFit="1" customWidth="1"/>
    <col min="25" max="25" width="45" bestFit="1" customWidth="1"/>
    <col min="26" max="26" width="58.33203125" bestFit="1" customWidth="1"/>
    <col min="27" max="27" width="32.6640625" bestFit="1" customWidth="1"/>
    <col min="28" max="28" width="24.88671875" bestFit="1" customWidth="1"/>
    <col min="29" max="29" width="14.33203125" bestFit="1" customWidth="1"/>
    <col min="30" max="30" width="19.6640625" bestFit="1" customWidth="1"/>
    <col min="31" max="31" width="30.88671875" bestFit="1" customWidth="1"/>
    <col min="32" max="32" width="48" bestFit="1" customWidth="1"/>
    <col min="33" max="33" width="44.44140625" bestFit="1" customWidth="1"/>
    <col min="34" max="34" width="21" bestFit="1" customWidth="1"/>
    <col min="35" max="35" width="21.109375" bestFit="1" customWidth="1"/>
    <col min="36" max="36" width="21.109375" customWidth="1"/>
    <col min="37" max="37" width="25" bestFit="1" customWidth="1"/>
    <col min="38" max="38" width="52.6640625" bestFit="1" customWidth="1"/>
    <col min="39" max="39" width="27.5546875" bestFit="1" customWidth="1"/>
    <col min="40" max="40" width="21.6640625" bestFit="1" customWidth="1"/>
    <col min="41" max="41" width="20.33203125" bestFit="1" customWidth="1"/>
    <col min="42" max="42" width="11.5546875" bestFit="1" customWidth="1"/>
    <col min="43" max="44" width="13.44140625" bestFit="1" customWidth="1"/>
    <col min="45" max="45" width="44.109375" bestFit="1" customWidth="1"/>
    <col min="46" max="46" width="33.44140625" bestFit="1" customWidth="1"/>
    <col min="47" max="47" width="43.33203125" bestFit="1" customWidth="1"/>
    <col min="48" max="48" width="35.5546875" bestFit="1" customWidth="1"/>
    <col min="49" max="49" width="31.88671875" bestFit="1" customWidth="1"/>
    <col min="50" max="50" width="45.5546875" bestFit="1" customWidth="1"/>
    <col min="51" max="51" width="34.44140625" bestFit="1" customWidth="1"/>
    <col min="52" max="52" width="44.5546875" bestFit="1" customWidth="1"/>
    <col min="53" max="53" width="45.88671875" bestFit="1" customWidth="1"/>
    <col min="54" max="54" width="17.44140625" bestFit="1" customWidth="1"/>
    <col min="55" max="55" width="22" bestFit="1" customWidth="1"/>
    <col min="56" max="56" width="17.44140625" bestFit="1" customWidth="1"/>
    <col min="57" max="57" width="17.88671875" bestFit="1" customWidth="1"/>
    <col min="58" max="58" width="16.5546875" bestFit="1" customWidth="1"/>
    <col min="59" max="59" width="28.33203125" bestFit="1" customWidth="1"/>
    <col min="60" max="60" width="42.109375" bestFit="1" customWidth="1"/>
    <col min="61" max="61" width="30.5546875" bestFit="1" customWidth="1"/>
    <col min="62" max="62" width="14.33203125" bestFit="1" customWidth="1"/>
    <col min="63" max="63" width="51.109375" bestFit="1" customWidth="1"/>
    <col min="64" max="64" width="44.6640625" bestFit="1" customWidth="1"/>
    <col min="65" max="65" width="52.33203125" bestFit="1" customWidth="1"/>
    <col min="66" max="66" width="38.109375" bestFit="1" customWidth="1"/>
    <col min="67" max="67" width="44.6640625" bestFit="1" customWidth="1"/>
    <col min="68" max="68" width="48.6640625" bestFit="1" customWidth="1"/>
    <col min="69" max="69" width="49.88671875" bestFit="1" customWidth="1"/>
    <col min="70" max="70" width="26.6640625" bestFit="1" customWidth="1"/>
    <col min="71" max="71" width="32.33203125" bestFit="1" customWidth="1"/>
    <col min="72" max="72" width="48.88671875" bestFit="1" customWidth="1"/>
    <col min="73" max="73" width="49.88671875" bestFit="1" customWidth="1"/>
    <col min="74" max="74" width="43.44140625" bestFit="1" customWidth="1"/>
    <col min="75" max="75" width="34" bestFit="1" customWidth="1"/>
    <col min="76" max="76" width="48.5546875" bestFit="1" customWidth="1"/>
    <col min="77" max="77" width="32.44140625" bestFit="1" customWidth="1"/>
    <col min="78" max="79" width="12.44140625" bestFit="1" customWidth="1"/>
    <col min="80" max="80" width="19.88671875" bestFit="1" customWidth="1"/>
    <col min="81" max="81" width="42" bestFit="1" customWidth="1"/>
    <col min="82" max="82" width="47.6640625" bestFit="1" customWidth="1"/>
    <col min="83" max="83" width="41.33203125" bestFit="1" customWidth="1"/>
    <col min="84" max="84" width="33.44140625" bestFit="1" customWidth="1"/>
    <col min="85" max="85" width="29.88671875" bestFit="1" customWidth="1"/>
    <col min="86" max="86" width="10.109375" bestFit="1" customWidth="1"/>
    <col min="87" max="87" width="22.6640625" bestFit="1" customWidth="1"/>
    <col min="88" max="88" width="23" bestFit="1" customWidth="1"/>
    <col min="89" max="89" width="32.109375" bestFit="1" customWidth="1"/>
    <col min="90" max="90" width="27" bestFit="1" customWidth="1"/>
    <col min="91" max="91" width="46.88671875" bestFit="1" customWidth="1"/>
    <col min="92" max="92" width="12.33203125" bestFit="1" customWidth="1"/>
    <col min="93" max="93" width="12.5546875" bestFit="1" customWidth="1"/>
    <col min="94" max="94" width="48.109375" bestFit="1" customWidth="1"/>
    <col min="95" max="95" width="46.109375" bestFit="1" customWidth="1"/>
    <col min="96" max="96" width="36.88671875" bestFit="1" customWidth="1"/>
    <col min="97" max="97" width="11.5546875" customWidth="1"/>
    <col min="98" max="98" width="48.6640625" bestFit="1" customWidth="1"/>
    <col min="99" max="100" width="20.88671875" bestFit="1" customWidth="1"/>
    <col min="101" max="101" width="31.44140625" bestFit="1" customWidth="1"/>
    <col min="102" max="102" width="46" bestFit="1" customWidth="1"/>
    <col min="103" max="103" width="16.5546875" bestFit="1" customWidth="1"/>
    <col min="104" max="104" width="19" bestFit="1" customWidth="1"/>
    <col min="105" max="105" width="23.5546875" bestFit="1" customWidth="1"/>
    <col min="106" max="106" width="19" bestFit="1" customWidth="1"/>
    <col min="107" max="107" width="19.44140625" bestFit="1" customWidth="1"/>
    <col min="108" max="108" width="26.5546875" bestFit="1" customWidth="1"/>
    <col min="109" max="109" width="26.109375" bestFit="1" customWidth="1"/>
    <col min="110" max="110" width="51.109375" bestFit="1" customWidth="1"/>
    <col min="111" max="111" width="49" bestFit="1" customWidth="1"/>
    <col min="112" max="112" width="22.5546875" bestFit="1" customWidth="1"/>
    <col min="113" max="113" width="34.44140625" bestFit="1" customWidth="1"/>
    <col min="114" max="114" width="21.33203125" bestFit="1" customWidth="1"/>
    <col min="115" max="115" width="23.6640625" bestFit="1" customWidth="1"/>
    <col min="116" max="116" width="18" bestFit="1" customWidth="1"/>
    <col min="117" max="117" width="15.5546875" bestFit="1" customWidth="1"/>
    <col min="118" max="118" width="16.88671875" bestFit="1" customWidth="1"/>
    <col min="119" max="119" width="19" bestFit="1" customWidth="1"/>
    <col min="120" max="120" width="20.44140625" bestFit="1" customWidth="1"/>
  </cols>
  <sheetData>
    <row r="1" spans="1:120">
      <c r="A1" t="s">
        <v>40</v>
      </c>
      <c r="B1" s="1" t="s">
        <v>453</v>
      </c>
      <c r="C1" t="s">
        <v>41</v>
      </c>
      <c r="D1" t="s">
        <v>42</v>
      </c>
      <c r="E1" t="s">
        <v>43</v>
      </c>
      <c r="F1" t="s">
        <v>44</v>
      </c>
      <c r="G1" t="s">
        <v>45</v>
      </c>
      <c r="H1" s="14" t="s">
        <v>464</v>
      </c>
      <c r="I1" s="1" t="s">
        <v>468</v>
      </c>
      <c r="J1" t="s">
        <v>47</v>
      </c>
      <c r="K1" t="s">
        <v>48</v>
      </c>
      <c r="L1" t="s">
        <v>49</v>
      </c>
      <c r="M1" t="s">
        <v>50</v>
      </c>
      <c r="N1" t="s">
        <v>51</v>
      </c>
      <c r="O1" t="s">
        <v>52</v>
      </c>
      <c r="P1" t="s">
        <v>334</v>
      </c>
      <c r="Q1" t="s">
        <v>54</v>
      </c>
      <c r="R1" t="s">
        <v>335</v>
      </c>
      <c r="S1" t="s">
        <v>55</v>
      </c>
      <c r="T1" t="s">
        <v>56</v>
      </c>
      <c r="U1" t="s">
        <v>444</v>
      </c>
      <c r="V1" t="s">
        <v>57</v>
      </c>
      <c r="W1" t="s">
        <v>336</v>
      </c>
      <c r="X1" t="s">
        <v>337</v>
      </c>
      <c r="Y1" t="s">
        <v>178</v>
      </c>
      <c r="Z1" t="s">
        <v>477</v>
      </c>
      <c r="AA1" t="s">
        <v>463</v>
      </c>
      <c r="AB1" s="1" t="s">
        <v>462</v>
      </c>
      <c r="AC1" t="s">
        <v>61</v>
      </c>
      <c r="AD1" t="s">
        <v>62</v>
      </c>
      <c r="AE1" t="s">
        <v>338</v>
      </c>
      <c r="AF1" t="s">
        <v>64</v>
      </c>
      <c r="AG1" t="s">
        <v>179</v>
      </c>
      <c r="AH1" t="s">
        <v>339</v>
      </c>
      <c r="AI1" t="s">
        <v>340</v>
      </c>
      <c r="AJ1" s="1" t="s">
        <v>397</v>
      </c>
      <c r="AK1" t="s">
        <v>69</v>
      </c>
      <c r="AL1" t="s">
        <v>341</v>
      </c>
      <c r="AM1" t="s">
        <v>71</v>
      </c>
      <c r="AN1" s="1" t="s">
        <v>433</v>
      </c>
      <c r="AO1" t="s">
        <v>72</v>
      </c>
      <c r="AP1" t="s">
        <v>73</v>
      </c>
      <c r="AQ1" t="s">
        <v>74</v>
      </c>
      <c r="AR1" t="s">
        <v>75</v>
      </c>
      <c r="AS1" t="s">
        <v>342</v>
      </c>
      <c r="AT1" t="s">
        <v>343</v>
      </c>
      <c r="AU1" t="s">
        <v>344</v>
      </c>
      <c r="AV1" t="s">
        <v>345</v>
      </c>
      <c r="AW1" t="s">
        <v>346</v>
      </c>
      <c r="AX1" t="s">
        <v>347</v>
      </c>
      <c r="AY1" t="s">
        <v>348</v>
      </c>
      <c r="AZ1" t="s">
        <v>349</v>
      </c>
      <c r="BA1" t="s">
        <v>350</v>
      </c>
      <c r="BB1" s="1" t="s">
        <v>434</v>
      </c>
      <c r="BC1" s="1" t="s">
        <v>435</v>
      </c>
      <c r="BD1" s="1" t="s">
        <v>436</v>
      </c>
      <c r="BE1" t="s">
        <v>351</v>
      </c>
      <c r="BF1" t="s">
        <v>97</v>
      </c>
      <c r="BG1" s="1" t="s">
        <v>394</v>
      </c>
      <c r="BH1" t="s">
        <v>352</v>
      </c>
      <c r="BI1" t="s">
        <v>353</v>
      </c>
      <c r="BJ1" s="1" t="s">
        <v>396</v>
      </c>
      <c r="BK1" t="s">
        <v>354</v>
      </c>
      <c r="BL1" t="s">
        <v>355</v>
      </c>
      <c r="BM1" t="s">
        <v>356</v>
      </c>
      <c r="BN1" s="1" t="s">
        <v>447</v>
      </c>
      <c r="BO1" t="s">
        <v>357</v>
      </c>
      <c r="BP1" t="s">
        <v>358</v>
      </c>
      <c r="BQ1" s="1" t="s">
        <v>488</v>
      </c>
      <c r="BR1" t="s">
        <v>359</v>
      </c>
      <c r="BS1" t="s">
        <v>360</v>
      </c>
      <c r="BT1" t="s">
        <v>361</v>
      </c>
      <c r="BU1" s="1" t="s">
        <v>481</v>
      </c>
      <c r="BV1" t="s">
        <v>362</v>
      </c>
      <c r="BW1" t="s">
        <v>106</v>
      </c>
      <c r="BX1" t="s">
        <v>363</v>
      </c>
      <c r="BY1" t="s">
        <v>108</v>
      </c>
      <c r="BZ1" t="s">
        <v>109</v>
      </c>
      <c r="CA1" t="s">
        <v>110</v>
      </c>
      <c r="CB1" t="s">
        <v>364</v>
      </c>
      <c r="CC1" t="s">
        <v>365</v>
      </c>
      <c r="CD1" t="s">
        <v>366</v>
      </c>
      <c r="CE1" t="s">
        <v>367</v>
      </c>
      <c r="CF1" t="s">
        <v>368</v>
      </c>
      <c r="CG1" t="s">
        <v>369</v>
      </c>
      <c r="CH1" t="s">
        <v>118</v>
      </c>
      <c r="CI1" t="s">
        <v>120</v>
      </c>
      <c r="CJ1" t="s">
        <v>121</v>
      </c>
      <c r="CK1" s="1" t="s">
        <v>489</v>
      </c>
      <c r="CL1" t="s">
        <v>122</v>
      </c>
      <c r="CM1" t="s">
        <v>370</v>
      </c>
      <c r="CN1" t="s">
        <v>126</v>
      </c>
      <c r="CO1" t="s">
        <v>127</v>
      </c>
      <c r="CP1" t="s">
        <v>371</v>
      </c>
      <c r="CQ1" t="s">
        <v>372</v>
      </c>
      <c r="CR1" t="s">
        <v>130</v>
      </c>
      <c r="CS1" t="s">
        <v>131</v>
      </c>
      <c r="CT1" t="s">
        <v>373</v>
      </c>
      <c r="CU1" t="s">
        <v>374</v>
      </c>
      <c r="CV1" t="s">
        <v>375</v>
      </c>
      <c r="CW1" t="s">
        <v>376</v>
      </c>
      <c r="CX1" t="s">
        <v>377</v>
      </c>
      <c r="CY1" s="1" t="s">
        <v>378</v>
      </c>
      <c r="CZ1" s="1" t="s">
        <v>437</v>
      </c>
      <c r="DA1" s="1" t="s">
        <v>438</v>
      </c>
      <c r="DB1" s="1" t="s">
        <v>439</v>
      </c>
      <c r="DC1" s="1" t="s">
        <v>440</v>
      </c>
      <c r="DD1" t="s">
        <v>379</v>
      </c>
      <c r="DE1" t="s">
        <v>380</v>
      </c>
      <c r="DF1" t="s">
        <v>381</v>
      </c>
      <c r="DG1" t="s">
        <v>382</v>
      </c>
      <c r="DH1" t="s">
        <v>136</v>
      </c>
      <c r="DI1" t="s">
        <v>383</v>
      </c>
      <c r="DJ1" t="s">
        <v>384</v>
      </c>
      <c r="DK1" t="s">
        <v>443</v>
      </c>
      <c r="DL1" t="s">
        <v>385</v>
      </c>
      <c r="DM1" s="3" t="s">
        <v>386</v>
      </c>
      <c r="DN1" s="3" t="s">
        <v>387</v>
      </c>
      <c r="DO1" s="3" t="s">
        <v>388</v>
      </c>
      <c r="DP1" s="3" t="s">
        <v>389</v>
      </c>
    </row>
    <row r="2" spans="1:120">
      <c r="A2" s="2">
        <f>'4-BILAN'!H11</f>
        <v>0</v>
      </c>
      <c r="B2" s="2">
        <f>'4-BILAN'!H12</f>
        <v>0</v>
      </c>
      <c r="C2" s="2">
        <f>'4-BILAN'!H13</f>
        <v>0</v>
      </c>
      <c r="D2" s="2">
        <f>'4-BILAN'!H14</f>
        <v>0</v>
      </c>
      <c r="E2" s="2">
        <f>'4-BILAN'!H18</f>
        <v>0</v>
      </c>
      <c r="F2" s="2">
        <f>'4-BILAN'!H19</f>
        <v>0</v>
      </c>
      <c r="G2" s="2">
        <f>'4-BILAN'!H20</f>
        <v>0</v>
      </c>
      <c r="H2" s="2">
        <f>'4-BILAN'!H21</f>
        <v>0</v>
      </c>
      <c r="I2" s="2">
        <f>'4-BILAN'!H22</f>
        <v>0</v>
      </c>
      <c r="J2" s="2">
        <f>'4-BILAN'!H27</f>
        <v>0</v>
      </c>
      <c r="K2" s="2">
        <f>'4-BILAN'!H28</f>
        <v>0</v>
      </c>
      <c r="L2" s="2">
        <f>'4-BILAN'!H29</f>
        <v>0</v>
      </c>
      <c r="M2" s="2">
        <f>'4-BILAN'!H30</f>
        <v>0</v>
      </c>
      <c r="N2" s="2">
        <f>'4-BILAN'!H35</f>
        <v>0</v>
      </c>
      <c r="O2" s="2">
        <f>'4-BILAN'!H36</f>
        <v>0</v>
      </c>
      <c r="P2" s="2">
        <f>'4-BILAN'!H37</f>
        <v>0</v>
      </c>
      <c r="Q2" s="2">
        <f>'4-BILAN'!H38</f>
        <v>0</v>
      </c>
      <c r="R2" s="2">
        <f>'4-BILAN'!H39</f>
        <v>0</v>
      </c>
      <c r="S2" s="2">
        <f>'4-BILAN'!H40</f>
        <v>0</v>
      </c>
      <c r="T2" s="2">
        <f>'4-BILAN'!H41</f>
        <v>0</v>
      </c>
      <c r="U2" s="2">
        <f>'4-BILAN'!H42</f>
        <v>0</v>
      </c>
      <c r="V2" s="2">
        <f>'4-BILAN'!H43</f>
        <v>0</v>
      </c>
      <c r="W2" s="2">
        <f>'4-BILAN'!H44</f>
        <v>0</v>
      </c>
      <c r="X2" s="2">
        <f>'4-BILAN'!H54</f>
        <v>0</v>
      </c>
      <c r="Y2" s="2">
        <f>'4-BILAN'!H55</f>
        <v>0</v>
      </c>
      <c r="Z2" s="2">
        <f>'4-BILAN'!H56</f>
        <v>0</v>
      </c>
      <c r="AA2" s="2">
        <f>'4-BILAN'!H57</f>
        <v>0</v>
      </c>
      <c r="AB2" s="2">
        <f>'4-BILAN'!H58</f>
        <v>0</v>
      </c>
      <c r="AC2" s="2">
        <f>'4-BILAN'!H59</f>
        <v>0</v>
      </c>
      <c r="AD2" s="2">
        <f>'4-BILAN'!H60</f>
        <v>0</v>
      </c>
      <c r="AE2" s="2">
        <f>'4-BILAN'!H61</f>
        <v>0</v>
      </c>
      <c r="AF2" s="2">
        <f>'4-BILAN'!H66</f>
        <v>0</v>
      </c>
      <c r="AG2" s="2">
        <f>'4-BILAN'!H67</f>
        <v>0</v>
      </c>
      <c r="AH2" s="2">
        <f>'4-BILAN'!H68</f>
        <v>0</v>
      </c>
      <c r="AI2" s="2">
        <f>'4-BILAN'!H73</f>
        <v>0</v>
      </c>
      <c r="AJ2" s="2">
        <f>'4-BILAN'!H74</f>
        <v>0</v>
      </c>
      <c r="AK2" s="2">
        <f>'5-REVENUS'!J7</f>
        <v>0</v>
      </c>
      <c r="AL2" s="2">
        <f>'5-REVENUS'!J8</f>
        <v>0</v>
      </c>
      <c r="AM2" s="2">
        <f>'5-REVENUS'!J9</f>
        <v>0</v>
      </c>
      <c r="AN2" s="2">
        <f>'5-REVENUS'!J10</f>
        <v>0</v>
      </c>
      <c r="AO2" s="2">
        <f>'5-REVENUS'!J11</f>
        <v>0</v>
      </c>
      <c r="AP2" s="2">
        <f>'5-REVENUS'!J12</f>
        <v>0</v>
      </c>
      <c r="AQ2" s="2">
        <f>'5-REVENUS'!J13</f>
        <v>0</v>
      </c>
      <c r="AR2" s="2">
        <f>'5-REVENUS'!J14</f>
        <v>0</v>
      </c>
      <c r="AS2" s="2">
        <f>'5-REVENUS'!J16</f>
        <v>0</v>
      </c>
      <c r="AT2" s="2">
        <f>'5-REVENUS'!J17</f>
        <v>0</v>
      </c>
      <c r="AU2" s="2">
        <f>'5-REVENUS'!J18</f>
        <v>0</v>
      </c>
      <c r="AV2" s="2">
        <f>'5-REVENUS'!J19</f>
        <v>0</v>
      </c>
      <c r="AW2" s="2">
        <f>'5-REVENUS'!J20</f>
        <v>0</v>
      </c>
      <c r="AX2" s="2">
        <f>'5-REVENUS'!J21</f>
        <v>0</v>
      </c>
      <c r="AY2" s="2">
        <f>'5-REVENUS'!J25</f>
        <v>0</v>
      </c>
      <c r="AZ2" s="2">
        <f>'5-REVENUS'!J26</f>
        <v>0</v>
      </c>
      <c r="BA2" s="2">
        <f>'5-REVENUS'!J27</f>
        <v>0</v>
      </c>
      <c r="BB2" s="2">
        <f>'5-REVENUS'!J31</f>
        <v>0</v>
      </c>
      <c r="BC2" s="2">
        <f>'5-REVENUS'!J32</f>
        <v>0</v>
      </c>
      <c r="BD2" s="2">
        <f>'5-REVENUS'!J33</f>
        <v>0</v>
      </c>
      <c r="BE2" s="2">
        <f>'5-REVENUS'!J34</f>
        <v>0</v>
      </c>
      <c r="BF2" s="2">
        <f>'5-REVENUS'!J38</f>
        <v>0</v>
      </c>
      <c r="BG2" s="2">
        <f>'5-REVENUS'!J39</f>
        <v>0</v>
      </c>
      <c r="BH2" s="2">
        <f>'5-REVENUS'!J43</f>
        <v>0</v>
      </c>
      <c r="BI2" s="2">
        <f>'5-REVENUS'!J44</f>
        <v>0</v>
      </c>
      <c r="BJ2" s="2">
        <f>'5-REVENUS'!J45</f>
        <v>0</v>
      </c>
      <c r="BK2" s="2">
        <f>'5-REVENUS'!J46</f>
        <v>0</v>
      </c>
      <c r="BL2" s="2">
        <f>'5-REVENUS'!J47</f>
        <v>0</v>
      </c>
      <c r="BM2" s="2">
        <f>'5-REVENUS'!J48</f>
        <v>0</v>
      </c>
      <c r="BN2" s="2">
        <f>'5-REVENUS'!J50</f>
        <v>0</v>
      </c>
      <c r="BO2" s="2">
        <f>'5-REVENUS'!J51</f>
        <v>0</v>
      </c>
      <c r="BP2" s="2">
        <f>'5-REVENUS'!J52</f>
        <v>0</v>
      </c>
      <c r="BQ2" s="2">
        <f>'5-REVENUS'!J54</f>
        <v>0</v>
      </c>
      <c r="BR2" s="2">
        <f>'5-REVENUS'!J56</f>
        <v>0</v>
      </c>
      <c r="BS2" s="2">
        <f>'6-DÉPENSES'!I7</f>
        <v>0</v>
      </c>
      <c r="BT2" s="2">
        <f>'6-DÉPENSES'!I8</f>
        <v>0</v>
      </c>
      <c r="BU2" s="2">
        <f>'6-DÉPENSES'!I9</f>
        <v>0</v>
      </c>
      <c r="BV2" s="2">
        <f>'6-DÉPENSES'!I10</f>
        <v>0</v>
      </c>
      <c r="BW2" s="2">
        <f>'6-DÉPENSES'!I11</f>
        <v>0</v>
      </c>
      <c r="BX2" s="2">
        <f>'6-DÉPENSES'!I12</f>
        <v>0</v>
      </c>
      <c r="BY2" s="2">
        <f>'6-DÉPENSES'!I13</f>
        <v>0</v>
      </c>
      <c r="BZ2" s="2">
        <f>'6-DÉPENSES'!I14</f>
        <v>0</v>
      </c>
      <c r="CA2" s="2">
        <f>'6-DÉPENSES'!I15</f>
        <v>0</v>
      </c>
      <c r="CB2" s="2">
        <f>'6-DÉPENSES'!I19</f>
        <v>0</v>
      </c>
      <c r="CC2" s="2">
        <f>'6-DÉPENSES'!I20</f>
        <v>0</v>
      </c>
      <c r="CD2" s="2">
        <f>'6-DÉPENSES'!I21</f>
        <v>0</v>
      </c>
      <c r="CE2" s="2">
        <f>'6-DÉPENSES'!I22</f>
        <v>0</v>
      </c>
      <c r="CF2" s="2">
        <f>'6-DÉPENSES'!I23</f>
        <v>0</v>
      </c>
      <c r="CG2" s="2">
        <f>'6-DÉPENSES'!I24</f>
        <v>0</v>
      </c>
      <c r="CH2" s="2">
        <f>'6-DÉPENSES'!I25</f>
        <v>0</v>
      </c>
      <c r="CI2" s="2">
        <f>'6-DÉPENSES'!I29</f>
        <v>0</v>
      </c>
      <c r="CJ2" s="2">
        <f>'6-DÉPENSES'!I30</f>
        <v>0</v>
      </c>
      <c r="CK2" s="2">
        <f>'6-DÉPENSES'!I31</f>
        <v>0</v>
      </c>
      <c r="CL2" s="2">
        <f>'6-DÉPENSES'!I32</f>
        <v>0</v>
      </c>
      <c r="CM2" s="2">
        <f>'6-DÉPENSES'!I37</f>
        <v>0</v>
      </c>
      <c r="CN2" s="2">
        <f>'6-DÉPENSES'!I38</f>
        <v>0</v>
      </c>
      <c r="CO2" s="2">
        <f>'6-DÉPENSES'!I39</f>
        <v>0</v>
      </c>
      <c r="CP2" s="2">
        <f>'6-DÉPENSES'!I41</f>
        <v>0</v>
      </c>
      <c r="CQ2" s="2">
        <f>'6-DÉPENSES'!I42</f>
        <v>0</v>
      </c>
      <c r="CR2" s="2">
        <f>'6-DÉPENSES'!I43</f>
        <v>0</v>
      </c>
      <c r="CS2" s="2">
        <f>'6-DÉPENSES'!I44</f>
        <v>0</v>
      </c>
      <c r="CT2" s="2">
        <f>'6-DÉPENSES'!I48</f>
        <v>0</v>
      </c>
      <c r="CU2" s="2">
        <f>'6-DÉPENSES'!I49</f>
        <v>0</v>
      </c>
      <c r="CV2" s="2">
        <f>'6-DÉPENSES'!I50</f>
        <v>0</v>
      </c>
      <c r="CW2" s="2">
        <f>'6-DÉPENSES'!I51</f>
        <v>0</v>
      </c>
      <c r="CX2" s="2">
        <f>'6-DÉPENSES'!I52</f>
        <v>0</v>
      </c>
      <c r="CY2" s="2">
        <f>'6-DÉPENSES'!I53</f>
        <v>0</v>
      </c>
      <c r="CZ2" s="2">
        <f>'6-DÉPENSES'!I57</f>
        <v>0</v>
      </c>
      <c r="DA2" s="2">
        <f>'6-DÉPENSES'!I58</f>
        <v>0</v>
      </c>
      <c r="DB2" s="2">
        <f>'6-DÉPENSES'!I59</f>
        <v>0</v>
      </c>
      <c r="DC2" s="2">
        <f>'6-DÉPENSES'!I60</f>
        <v>0</v>
      </c>
      <c r="DD2" s="2">
        <f>'6-DÉPENSES'!I64</f>
        <v>0</v>
      </c>
      <c r="DE2" s="2">
        <f>'6-DÉPENSES'!I65</f>
        <v>0</v>
      </c>
      <c r="DF2" s="2">
        <f>'6-DÉPENSES'!I69</f>
        <v>0</v>
      </c>
      <c r="DG2" s="2">
        <f>'6-DÉPENSES'!I72</f>
        <v>0</v>
      </c>
      <c r="DH2" s="2">
        <f>'6-DÉPENSES'!I73</f>
        <v>0</v>
      </c>
      <c r="DI2" s="2">
        <f>'6-DÉPENSES'!I74</f>
        <v>0</v>
      </c>
      <c r="DJ2" s="2">
        <f>'6-DÉPENSES'!I78</f>
        <v>0</v>
      </c>
      <c r="DK2" s="2">
        <f>'6-DÉPENSES'!I79</f>
        <v>0</v>
      </c>
      <c r="DL2" s="2">
        <f>'6-DÉPENSES'!I80</f>
        <v>0</v>
      </c>
      <c r="DM2" s="4">
        <f>SUM(A2:W2)</f>
        <v>0</v>
      </c>
      <c r="DN2" s="4">
        <f>SUM(X2:AH2)</f>
        <v>0</v>
      </c>
      <c r="DO2" s="4">
        <f>SUM(AK2:BR2)</f>
        <v>0</v>
      </c>
      <c r="DP2" s="4">
        <f>SUM(BS2:DL2)</f>
        <v>0</v>
      </c>
    </row>
  </sheetData>
  <sheetProtection password="84C7" sheet="1"/>
  <dataValidations count="93">
    <dataValidation type="decimal" allowBlank="1" showInputMessage="1" showErrorMessage="1" errorTitle="Value beyond range" error="Dépenses divers must be a number from -922337203685477 through 922337203685477." promptTitle="Decimal number" prompt="Minimum Value: -922337203685477._x000d__x000a_Maximum Value: 922337203685477._x000d__x000a_  " sqref="DL2" xr:uid="{00000000-0002-0000-0C00-000000000000}">
      <formula1>-922337203685477</formula1>
      <formula2>922337203685477</formula2>
    </dataValidation>
    <dataValidation type="decimal" allowBlank="1" showInputMessage="1" showErrorMessage="1" errorTitle="Value beyond range" error="Dépenses cimetière must be a number from -922337203685477 through 922337203685477." promptTitle="Decimal number" prompt="Minimum Value: -922337203685477._x000d__x000a_Maximum Value: 922337203685477._x000d__x000a_  " sqref="DJ2:DK2" xr:uid="{00000000-0002-0000-0C00-000001000000}">
      <formula1>-922337203685477</formula1>
      <formula2>922337203685477</formula2>
    </dataValidation>
    <dataValidation type="decimal" allowBlank="1" showInputMessage="1" showErrorMessage="1" errorTitle="Value beyond range" error="Dépenses autres remboursements must be a number from -922337203685477 through 922337203685477." promptTitle="Decimal number" prompt="Minimum Value: -922337203685477._x000d__x000a_Maximum Value: 922337203685477._x000d__x000a_  " sqref="DI2" xr:uid="{00000000-0002-0000-0C00-000002000000}">
      <formula1>-922337203685477</formula1>
      <formula2>922337203685477</formula2>
    </dataValidation>
    <dataValidation type="decimal" allowBlank="1" showInputMessage="1" showErrorMessage="1" errorTitle="Value beyond range" error="Frais de chancellerie must be a number from -922337203685477 through 922337203685477." promptTitle="Decimal number" prompt="Minimum Value: -922337203685477._x000d__x000a_Maximum Value: 922337203685477._x000d__x000a_  " sqref="DH2" xr:uid="{00000000-0002-0000-0C00-000003000000}">
      <formula1>-922337203685477</formula1>
      <formula2>922337203685477</formula2>
    </dataValidation>
    <dataValidation type="decimal" allowBlank="1" showInputMessage="1" showErrorMessage="1" errorTitle="Value beyond range" error="Quêtes commandées par le diocèse pour d'autres must be a number from -922337203685477 through 922337203685477." promptTitle="Decimal number" prompt="Minimum Value: -922337203685477._x000d__x000a_Maximum Value: 922337203685477._x000d__x000a_  " sqref="DG2" xr:uid="{00000000-0002-0000-0C00-000004000000}">
      <formula1>-922337203685477</formula1>
      <formula2>922337203685477</formula2>
    </dataValidation>
    <dataValidation type="decimal" allowBlank="1" showInputMessage="1" showErrorMessage="1" errorTitle="Value beyond range" error="Contribution au diocèse et aux oeuvres diocésaines must be a number from -922337203685477 through 922337203685477." promptTitle="Decimal number" prompt="Minimum Value: -922337203685477._x000d__x000a_Maximum Value: 922337203685477._x000d__x000a_  " sqref="DF2" xr:uid="{00000000-0002-0000-0C00-000005000000}">
      <formula1>-922337203685477</formula1>
      <formula2>922337203685477</formula2>
    </dataValidation>
    <dataValidation type="decimal" allowBlank="1" showInputMessage="1" showErrorMessage="1" errorTitle="Value beyond range" error="Dépenses frais bancaires must be a number from -922337203685477 through 922337203685477." promptTitle="Decimal number" prompt="Minimum Value: -922337203685477._x000d__x000a_Maximum Value: 922337203685477._x000d__x000a_  " sqref="DE2" xr:uid="{00000000-0002-0000-0C00-000006000000}">
      <formula1>-922337203685477</formula1>
      <formula2>922337203685477</formula2>
    </dataValidation>
    <dataValidation type="decimal" allowBlank="1" showInputMessage="1" showErrorMessage="1" errorTitle="Value beyond range" error="Dépenses intérêtes payés must be a number from -922337203685477 through 922337203685477." promptTitle="Decimal number" prompt="Minimum Value: -922337203685477._x000d__x000a_Maximum Value: 922337203685477._x000d__x000a_  " sqref="DD2" xr:uid="{00000000-0002-0000-0C00-000007000000}">
      <formula1>-922337203685477</formula1>
      <formula2>922337203685477</formula2>
    </dataValidation>
    <dataValidation type="decimal" allowBlank="1" showInputMessage="1" showErrorMessage="1" errorTitle="Value beyond range" error="Annexes, assurances feu, vol et responsabilité must be a number from -922337203685477 through 922337203685477." promptTitle="Decimal number" prompt="Minimum Value: -922337203685477._x000d__x000a_Maximum Value: 922337203685477._x000d__x000a_  " sqref="CX2:DC2" xr:uid="{00000000-0002-0000-0C00-000008000000}">
      <formula1>-922337203685477</formula1>
      <formula2>922337203685477</formula2>
    </dataValidation>
    <dataValidation type="decimal" allowBlank="1" showInputMessage="1" showErrorMessage="1" errorTitle="Value beyond range" error="Annexes réparations majeures must be a number from -922337203685477 through 922337203685477." promptTitle="Decimal number" prompt="Minimum Value: -922337203685477._x000d__x000a_Maximum Value: 922337203685477._x000d__x000a_  " sqref="CW2" xr:uid="{00000000-0002-0000-0C00-000009000000}">
      <formula1>-922337203685477</formula1>
      <formula2>922337203685477</formula2>
    </dataValidation>
    <dataValidation type="decimal" allowBlank="1" showInputMessage="1" showErrorMessage="1" errorTitle="Value beyond range" error="Annexes chauffage must be a number from -922337203685477 through 922337203685477." promptTitle="Decimal number" prompt="Minimum Value: -922337203685477._x000d__x000a_Maximum Value: 922337203685477._x000d__x000a_  " sqref="CV2" xr:uid="{00000000-0002-0000-0C00-00000A000000}">
      <formula1>-922337203685477</formula1>
      <formula2>922337203685477</formula2>
    </dataValidation>
    <dataValidation type="decimal" allowBlank="1" showInputMessage="1" showErrorMessage="1" errorTitle="Value beyond range" error="Annexes électricité must be a number from -922337203685477 through 922337203685477." promptTitle="Decimal number" prompt="Minimum Value: -922337203685477._x000d__x000a_Maximum Value: 922337203685477._x000d__x000a_  " sqref="CU2" xr:uid="{00000000-0002-0000-0C00-00000B000000}">
      <formula1>-922337203685477</formula1>
      <formula2>922337203685477</formula2>
    </dataValidation>
    <dataValidation type="decimal" allowBlank="1" showInputMessage="1" showErrorMessage="1" errorTitle="Value beyond range" error="Annexe, entretien, incluant réparations mineures must be a number from -922337203685477 through 922337203685477." promptTitle="Decimal number" prompt="Minimum Value: -922337203685477._x000d__x000a_Maximum Value: 922337203685477._x000d__x000a_  " sqref="CT2" xr:uid="{00000000-0002-0000-0C00-00000C000000}">
      <formula1>-922337203685477</formula1>
      <formula2>922337203685477</formula2>
    </dataValidation>
    <dataValidation type="decimal" allowBlank="1" showInputMessage="1" showErrorMessage="1" errorTitle="Value beyond range" error="Taxes must be a number from -922337203685477 through 922337203685477." promptTitle="Decimal number" prompt="Minimum Value: -922337203685477._x000d__x000a_Maximum Value: 922337203685477._x000d__x000a_  " sqref="CS2" xr:uid="{00000000-0002-0000-0C00-00000D000000}">
      <formula1>-922337203685477</formula1>
      <formula2>922337203685477</formula2>
    </dataValidation>
    <dataValidation type="decimal" allowBlank="1" showInputMessage="1" showErrorMessage="1" errorTitle="Value beyond range" error="Assurances feu, vol et responsabilité must be a number from -922337203685477 through 922337203685477." promptTitle="Decimal number" prompt="Minimum Value: -922337203685477._x000d__x000a_Maximum Value: 922337203685477._x000d__x000a_  " sqref="CR2" xr:uid="{00000000-0002-0000-0C00-00000E000000}">
      <formula1>-922337203685477</formula1>
      <formula2>922337203685477</formula2>
    </dataValidation>
    <dataValidation type="decimal" allowBlank="1" showInputMessage="1" showErrorMessage="1" errorTitle="Value beyond range" error="Rep majeures (+10,000) financées par paroisse must be a number from -922337203685477 through 922337203685477." promptTitle="Decimal number" prompt="Minimum Value: -922337203685477._x000d__x000a_Maximum Value: 922337203685477._x000d__x000a_  " sqref="CQ2" xr:uid="{00000000-0002-0000-0C00-00000F000000}">
      <formula1>-922337203685477</formula1>
      <formula2>922337203685477</formula2>
    </dataValidation>
    <dataValidation type="decimal" allowBlank="1" showInputMessage="1" showErrorMessage="1" errorTitle="Value beyond range" error="Rep majeures (+10,000) en partie financées gouv must be a number from -922337203685477 through 922337203685477." promptTitle="Decimal number" prompt="Minimum Value: -922337203685477._x000d__x000a_Maximum Value: 922337203685477._x000d__x000a_  " sqref="CP2" xr:uid="{00000000-0002-0000-0C00-000010000000}">
      <formula1>-922337203685477</formula1>
      <formula2>922337203685477</formula2>
    </dataValidation>
    <dataValidation type="decimal" allowBlank="1" showInputMessage="1" showErrorMessage="1" errorTitle="Value beyond range" error="Chauffage must be a number from -922337203685477 through 922337203685477." promptTitle="Decimal number" prompt="Minimum Value: -922337203685477._x000d__x000a_Maximum Value: 922337203685477._x000d__x000a_  " sqref="CO2" xr:uid="{00000000-0002-0000-0C00-000011000000}">
      <formula1>-922337203685477</formula1>
      <formula2>922337203685477</formula2>
    </dataValidation>
    <dataValidation type="decimal" allowBlank="1" showInputMessage="1" showErrorMessage="1" errorTitle="Value beyond range" error="Électricité must be a number from -922337203685477 through 922337203685477." promptTitle="Decimal number" prompt="Minimum Value: -922337203685477._x000d__x000a_Maximum Value: 922337203685477._x000d__x000a_  " sqref="CN2" xr:uid="{00000000-0002-0000-0C00-000012000000}">
      <formula1>-922337203685477</formula1>
      <formula2>922337203685477</formula2>
    </dataValidation>
    <dataValidation type="decimal" allowBlank="1" showInputMessage="1" showErrorMessage="1" errorTitle="Value beyond range" error="Entretien (inclue réparations mineures et loyer) must be a number from -922337203685477 through 922337203685477." promptTitle="Decimal number" prompt="Minimum Value: -922337203685477._x000d__x000a_Maximum Value: 922337203685477._x000d__x000a_  " sqref="CM2" xr:uid="{00000000-0002-0000-0C00-000013000000}">
      <formula1>-922337203685477</formula1>
      <formula2>922337203685477</formula2>
    </dataValidation>
    <dataValidation type="decimal" allowBlank="1" showInputMessage="1" showErrorMessage="1" errorTitle="Value beyond range" error="Honoraires professionnels must be a number from -922337203685477 through 922337203685477." promptTitle="Decimal number" prompt="Minimum Value: -922337203685477._x000d__x000a_Maximum Value: 922337203685477._x000d__x000a_  " sqref="CL2" xr:uid="{00000000-0002-0000-0C00-000014000000}">
      <formula1>-922337203685477</formula1>
      <formula2>922337203685477</formula2>
    </dataValidation>
    <dataValidation type="decimal" allowBlank="1" showInputMessage="1" showErrorMessage="1" errorTitle="Value beyond range" error="Téléphone et internet must be a number from -922337203685477 through 922337203685477." promptTitle="Decimal number" prompt="Minimum Value: -922337203685477._x000d__x000a_Maximum Value: 922337203685477._x000d__x000a_  " sqref="CJ2:CK2" xr:uid="{00000000-0002-0000-0C00-000015000000}">
      <formula1>-922337203685477</formula1>
      <formula2>922337203685477</formula2>
    </dataValidation>
    <dataValidation type="decimal" allowBlank="1" showInputMessage="1" showErrorMessage="1" errorTitle="Value beyond range" error="Fourniture de bureau must be a number from -922337203685477 through 922337203685477." promptTitle="Decimal number" prompt="Minimum Value: -922337203685477._x000d__x000a_Maximum Value: 922337203685477._x000d__x000a_  " sqref="CI2" xr:uid="{00000000-0002-0000-0C00-000016000000}">
      <formula1>-922337203685477</formula1>
      <formula2>922337203685477</formula2>
    </dataValidation>
    <dataValidation type="decimal" allowBlank="1" showInputMessage="1" showErrorMessage="1" errorTitle="Value beyond range" error="Cierges must be a number from -922337203685477 through 922337203685477." promptTitle="Decimal number" prompt="Minimum Value: -922337203685477._x000d__x000a_Maximum Value: 922337203685477._x000d__x000a_  " sqref="CH2" xr:uid="{00000000-0002-0000-0C00-000017000000}">
      <formula1>-922337203685477</formula1>
      <formula2>922337203685477</formula2>
    </dataValidation>
    <dataValidation type="decimal" allowBlank="1" showInputMessage="1" showErrorMessage="1" errorTitle="Value beyond range" error="Frais reliés Pastorale sociale must be a number from -922337203685477 through 922337203685477." promptTitle="Decimal number" prompt="Minimum Value: -922337203685477._x000d__x000a_Maximum Value: 922337203685477._x000d__x000a_  " sqref="CG2" xr:uid="{00000000-0002-0000-0C00-000018000000}">
      <formula1>-922337203685477</formula1>
      <formula2>922337203685477</formula2>
    </dataValidation>
    <dataValidation type="decimal" allowBlank="1" showInputMessage="1" showErrorMessage="1" errorTitle="Value beyond range" error="Frais reliés Pastorale de la santé must be a number from -922337203685477 through 922337203685477." promptTitle="Decimal number" prompt="Minimum Value: -922337203685477._x000d__x000a_Maximum Value: 922337203685477._x000d__x000a_  " sqref="CF2" xr:uid="{00000000-0002-0000-0C00-000019000000}">
      <formula1>-922337203685477</formula1>
      <formula2>922337203685477</formula2>
    </dataValidation>
    <dataValidation type="decimal" allowBlank="1" showInputMessage="1" showErrorMessage="1" errorTitle="Value beyond range" error="Frais reliés Éducation à la foi des adultes must be a number from -922337203685477 through 922337203685477." promptTitle="Decimal number" prompt="Minimum Value: -922337203685477._x000d__x000a_Maximum Value: 922337203685477._x000d__x000a_  " sqref="CE2" xr:uid="{00000000-0002-0000-0C00-00001A000000}">
      <formula1>-922337203685477</formula1>
      <formula2>922337203685477</formula2>
    </dataValidation>
    <dataValidation type="decimal" allowBlank="1" showInputMessage="1" showErrorMessage="1" errorTitle="Value beyond range" error="Frais reliés aux activités en pastorale jeunnesse must be a number from -922337203685477 through 922337203685477." promptTitle="Decimal number" prompt="Minimum Value: -922337203685477._x000d__x000a_Maximum Value: 922337203685477._x000d__x000a_  " sqref="CD2" xr:uid="{00000000-0002-0000-0C00-00001B000000}">
      <formula1>-922337203685477</formula1>
      <formula2>922337203685477</formula2>
    </dataValidation>
    <dataValidation type="decimal" allowBlank="1" showInputMessage="1" showErrorMessage="1" errorTitle="Value beyond range" error="Frais reliés Éducation à la foi des 0-12 ans must be a number from -922337203685477 through 922337203685477." promptTitle="Decimal number" prompt="Minimum Value: -922337203685477._x000d__x000a_Maximum Value: 922337203685477._x000d__x000a_  " sqref="CC2" xr:uid="{00000000-0002-0000-0C00-00001C000000}">
      <formula1>-922337203685477</formula1>
      <formula2>922337203685477</formula2>
    </dataValidation>
    <dataValidation type="decimal" allowBlank="1" showInputMessage="1" showErrorMessage="1" errorTitle="Value beyond range" error="Frais pour le culte must be a number from -922337203685477 through 922337203685477." promptTitle="Decimal number" prompt="Minimum Value: -922337203685477._x000d__x000a_Maximum Value: 922337203685477._x000d__x000a_  " sqref="CB2" xr:uid="{00000000-0002-0000-0C00-00001D000000}">
      <formula1>-922337203685477</formula1>
      <formula2>922337203685477</formula2>
    </dataValidation>
    <dataValidation type="decimal" allowBlank="1" showInputMessage="1" showErrorMessage="1" errorTitle="Value beyond range" error="Logement must be a number from -922337203685477 through 922337203685477." promptTitle="Decimal number" prompt="Minimum Value: -922337203685477._x000d__x000a_Maximum Value: 922337203685477._x000d__x000a_  " sqref="CA2" xr:uid="{00000000-0002-0000-0C00-00001E000000}">
      <formula1>-922337203685477</formula1>
      <formula2>922337203685477</formula2>
    </dataValidation>
    <dataValidation type="decimal" allowBlank="1" showInputMessage="1" showErrorMessage="1" errorTitle="Value beyond range" error="Nourriture must be a number from -922337203685477 through 922337203685477." promptTitle="Decimal number" prompt="Minimum Value: -922337203685477._x000d__x000a_Maximum Value: 922337203685477._x000d__x000a_  " sqref="BZ2" xr:uid="{00000000-0002-0000-0C00-00001F000000}">
      <formula1>-922337203685477</formula1>
      <formula2>922337203685477</formula2>
    </dataValidation>
    <dataValidation type="decimal" allowBlank="1" showInputMessage="1" showErrorMessage="1" errorTitle="Value beyond range" error="Offrandes de messe aux prêtres must be a number from -922337203685477 through 922337203685477." promptTitle="Decimal number" prompt="Minimum Value: -922337203685477._x000d__x000a_Maximum Value: 922337203685477._x000d__x000a_  " sqref="BY2" xr:uid="{00000000-0002-0000-0C00-000020000000}">
      <formula1>-922337203685477</formula1>
      <formula2>922337203685477</formula2>
    </dataValidation>
    <dataValidation type="decimal" allowBlank="1" showInputMessage="1" showErrorMessage="1" errorTitle="Value beyond range" error="Ministère occasionnel (conférencier, prédicateur) must be a number from -922337203685477 through 922337203685477." promptTitle="Decimal number" prompt="Minimum Value: -922337203685477._x000d__x000a_Maximum Value: 922337203685477._x000d__x000a_  " sqref="BX2" xr:uid="{00000000-0002-0000-0C00-000021000000}">
      <formula1>-922337203685477</formula1>
      <formula2>922337203685477</formula2>
    </dataValidation>
    <dataValidation type="decimal" allowBlank="1" showInputMessage="1" showErrorMessage="1" errorTitle="Value beyond range" error="Formation continue du personnel must be a number from -922337203685477 through 922337203685477." promptTitle="Decimal number" prompt="Minimum Value: -922337203685477._x000d__x000a_Maximum Value: 922337203685477._x000d__x000a_  " sqref="BW2" xr:uid="{00000000-0002-0000-0C00-000022000000}">
      <formula1>-922337203685477</formula1>
      <formula2>922337203685477</formula2>
    </dataValidation>
    <dataValidation type="decimal" allowBlank="1" showInputMessage="1" showErrorMessage="1" errorTitle="Value beyond range" error="Avantages sociaux - part employeur (détail) must be a number from -922337203685477 through 922337203685477." promptTitle="Decimal number" prompt="Minimum Value: -922337203685477._x000d__x000a_Maximum Value: 922337203685477._x000d__x000a_  " sqref="BV2" xr:uid="{00000000-0002-0000-0C00-000023000000}">
      <formula1>-922337203685477</formula1>
      <formula2>922337203685477</formula2>
    </dataValidation>
    <dataValidation type="decimal" allowBlank="1" showInputMessage="1" showErrorMessage="1" errorTitle="Value beyond range" error="Remboursement salaires au diocèse ou paroisses must be a number from -922337203685477 through 922337203685477." promptTitle="Decimal number" prompt="Minimum Value: -922337203685477._x000d__x000a_Maximum Value: 922337203685477._x000d__x000a_  " sqref="BT2:BU2" xr:uid="{00000000-0002-0000-0C00-000024000000}">
      <formula1>-922337203685477</formula1>
      <formula2>922337203685477</formula2>
    </dataValidation>
    <dataValidation type="decimal" allowBlank="1" showInputMessage="1" showErrorMessage="1" errorTitle="Value beyond range" error="Salaires bruts (joindre le détail) must be a number from -922337203685477 through 922337203685477." promptTitle="Decimal number" prompt="Minimum Value: -922337203685477._x000d__x000a_Maximum Value: 922337203685477._x000d__x000a_  " sqref="BS2" xr:uid="{00000000-0002-0000-0C00-000025000000}">
      <formula1>-922337203685477</formula1>
      <formula2>922337203685477</formula2>
    </dataValidation>
    <dataValidation type="decimal" allowBlank="1" showInputMessage="1" showErrorMessage="1" errorTitle="Value beyond range" error="Divers (annexer une liste) must be a number from -922337203685477 through 922337203685477." promptTitle="Decimal number" prompt="Minimum Value: -922337203685477._x000d__x000a_Maximum Value: 922337203685477._x000d__x000a_  " sqref="BR2" xr:uid="{00000000-0002-0000-0C00-000026000000}">
      <formula1>-922337203685477</formula1>
      <formula2>922337203685477</formula2>
    </dataValidation>
    <dataValidation type="decimal" allowBlank="1" showInputMessage="1" showErrorMessage="1" errorTitle="Value beyond range" error="Subv gouv: Fondation du patrimoine religieux du QC must be a number from -922337203685477 through 922337203685477." promptTitle="Decimal number" prompt="Minimum Value: -922337203685477._x000d__x000a_Maximum Value: 922337203685477._x000d__x000a_  " sqref="BQ2" xr:uid="{00000000-0002-0000-0C00-000027000000}">
      <formula1>-922337203685477</formula1>
      <formula2>922337203685477</formula2>
    </dataValidation>
    <dataValidation type="decimal" allowBlank="1" showInputMessage="1" showErrorMessage="1" errorTitle="Value beyond range" error="Remb de salaire par le cimetière (joindre details) must be a number from -922337203685477 through 922337203685477." promptTitle="Decimal number" prompt="Minimum Value: -922337203685477._x000d__x000a_Maximum Value: 922337203685477._x000d__x000a_  " sqref="BP2" xr:uid="{00000000-0002-0000-0C00-000028000000}">
      <formula1>-922337203685477</formula1>
      <formula2>922337203685477</formula2>
    </dataValidation>
    <dataValidation type="decimal" allowBlank="1" showInputMessage="1" showErrorMessage="1" errorTitle="Value beyond range" error="Remboursement de salaire (joindre le détail) must be a number from -922337203685477 through 922337203685477." promptTitle="Decimal number" prompt="Minimum Value: -922337203685477._x000d__x000a_Maximum Value: 922337203685477._x000d__x000a_  " sqref="BO2" xr:uid="{00000000-0002-0000-0C00-000029000000}">
      <formula1>-922337203685477</formula1>
      <formula2>922337203685477</formula2>
    </dataValidation>
    <dataValidation type="decimal" allowBlank="1" showInputMessage="1" showErrorMessage="1" errorTitle="Value beyond range" error="Subv salaires Oeuvre Voc. Diocesan Priesthood Mont must be a number from -922337203685477 through 922337203685477." promptTitle="Decimal number" prompt="Minimum Value: -922337203685477._x000d__x000a_Maximum Value: 922337203685477._x000d__x000a_  " sqref="BM2:BN2" xr:uid="{00000000-0002-0000-0C00-00002A000000}">
      <formula1>-922337203685477</formula1>
      <formula2>922337203685477</formula2>
    </dataValidation>
    <dataValidation type="decimal" allowBlank="1" showInputMessage="1" showErrorMessage="1" errorTitle="Value beyond range" error="Contribution du diocèse pour les R.S.E. / agp must be a number from -922337203685477 through 922337203685477." promptTitle="Decimal number" prompt="Minimum Value: -922337203685477._x000d__x000a_Maximum Value: 922337203685477._x000d__x000a_  " sqref="BL2" xr:uid="{00000000-0002-0000-0C00-00002B000000}">
      <formula1>-922337203685477</formula1>
      <formula2>922337203685477</formula2>
    </dataValidation>
    <dataValidation type="decimal" allowBlank="1" showInputMessage="1" showErrorMessage="1" errorTitle="Value beyond range" error="Subventions gouvernementales reliées aux salaires must be a number from -922337203685477 through 922337203685477." promptTitle="Decimal number" prompt="Minimum Value: -922337203685477._x000d__x000a_Maximum Value: 922337203685477._x000d__x000a_  " sqref="BK2" xr:uid="{00000000-0002-0000-0C00-00002C000000}">
      <formula1>-922337203685477</formula1>
      <formula2>922337203685477</formula2>
    </dataValidation>
    <dataValidation type="decimal" allowBlank="1" showInputMessage="1" showErrorMessage="1" errorTitle="Value beyond range" error="Revenus des petits cimetières must be a number from -922337203685477 through 922337203685477." promptTitle="Decimal number" prompt="Minimum Value: -922337203685477._x000d__x000a_Maximum Value: 922337203685477._x000d__x000a_  " sqref="BI2:BJ2" xr:uid="{00000000-0002-0000-0C00-00002D000000}">
      <formula1>-922337203685477</formula1>
      <formula2>922337203685477</formula2>
    </dataValidation>
    <dataValidation type="decimal" allowBlank="1" showInputMessage="1" showErrorMessage="1" errorTitle="Value beyond range" error="Cimetière (contribution au Fonds Général) must be a number from -922337203685477 through 922337203685477." promptTitle="Decimal number" prompt="Minimum Value: -922337203685477._x000d__x000a_Maximum Value: 922337203685477._x000d__x000a_  " sqref="BH2" xr:uid="{00000000-0002-0000-0C00-00002E000000}">
      <formula1>-922337203685477</formula1>
      <formula2>922337203685477</formula2>
    </dataValidation>
    <dataValidation type="decimal" allowBlank="1" showInputMessage="1" showErrorMessage="1" errorTitle="Value beyond range" error="Intérêts perçus must be a number from -922337203685477 through 922337203685477." promptTitle="Decimal number" prompt="Minimum Value: -922337203685477._x000d__x000a_Maximum Value: 922337203685477._x000d__x000a_  " sqref="BF2:BG2" xr:uid="{00000000-0002-0000-0C00-00002F000000}">
      <formula1>-922337203685477</formula1>
      <formula2>922337203685477</formula2>
    </dataValidation>
    <dataValidation type="decimal" allowBlank="1" showInputMessage="1" showErrorMessage="1" errorTitle="Value beyond range" error="Autres (revenus) must be a number from -922337203685477 through 922337203685477." promptTitle="Decimal number" prompt="Minimum Value: -922337203685477._x000d__x000a_Maximum Value: 922337203685477._x000d__x000a_  " sqref="BE2" xr:uid="{00000000-0002-0000-0C00-000030000000}">
      <formula1>-922337203685477</formula1>
      <formula2>922337203685477</formula2>
    </dataValidation>
    <dataValidation type="decimal" allowBlank="1" showInputMessage="1" showErrorMessage="1" errorTitle="Value beyond range" error="Bazar must be a number from -922337203685477 through 922337203685477." promptTitle="Decimal number" prompt="Minimum Value: -922337203685477._x000d__x000a_Maximum Value: 922337203685477._x000d__x000a_  " sqref="BD2" xr:uid="{00000000-0002-0000-0C00-000031000000}">
      <formula1>-922337203685477</formula1>
      <formula2>922337203685477</formula2>
    </dataValidation>
    <dataValidation type="decimal" allowBlank="1" showInputMessage="1" showErrorMessage="1" errorTitle="Value beyond range" error="Restaurant must be a number from -922337203685477 through 922337203685477." promptTitle="Decimal number" prompt="Minimum Value: -922337203685477._x000d__x000a_Maximum Value: 922337203685477._x000d__x000a_  " sqref="BC2" xr:uid="{00000000-0002-0000-0C00-000032000000}">
      <formula1>-922337203685477</formula1>
      <formula2>922337203685477</formula2>
    </dataValidation>
    <dataValidation type="decimal" allowBlank="1" showInputMessage="1" showErrorMessage="1" errorTitle="Value beyond range" error="Bingo must be a number from -922337203685477 through 922337203685477." promptTitle="Decimal number" prompt="Minimum Value: -922337203685477._x000d__x000a_Maximum Value: 922337203685477._x000d__x000a_  " sqref="BB2" xr:uid="{00000000-0002-0000-0C00-000033000000}">
      <formula1>-922337203685477</formula1>
      <formula2>922337203685477</formula2>
    </dataValidation>
    <dataValidation type="decimal" allowBlank="1" showInputMessage="1" showErrorMessage="1" errorTitle="Value beyond range" error="Pension et logement de résidents et/ou clergé must be a number from -922337203685477 through 922337203685477." promptTitle="Decimal number" prompt="Minimum Value: -922337203685477._x000d__x000a_Maximum Value: 922337203685477._x000d__x000a_  " sqref="BA2" xr:uid="{00000000-0002-0000-0C00-000034000000}">
      <formula1>-922337203685477</formula1>
      <formula2>922337203685477</formula2>
    </dataValidation>
    <dataValidation type="decimal" allowBlank="1" showInputMessage="1" showErrorMessage="1" errorTitle="Value beyond range" error="Locations à long terme (presbytère, église...) must be a number from -922337203685477 through 922337203685477." promptTitle="Decimal number" prompt="Minimum Value: -922337203685477._x000d__x000a_Maximum Value: 922337203685477._x000d__x000a_  " sqref="AZ2" xr:uid="{00000000-0002-0000-0C00-000035000000}">
      <formula1>-922337203685477</formula1>
      <formula2>922337203685477</formula2>
    </dataValidation>
    <dataValidation type="decimal" allowBlank="1" showInputMessage="1" showErrorMessage="1" errorTitle="Value beyond range" error="Locations à court terme (salles ...) must be a number from -922337203685477 through 922337203685477." promptTitle="Decimal number" prompt="Minimum Value: -922337203685477._x000d__x000a_Maximum Value: 922337203685477._x000d__x000a_  " sqref="AY2" xr:uid="{00000000-0002-0000-0C00-000036000000}">
      <formula1>-922337203685477</formula1>
      <formula2>922337203685477</formula2>
    </dataValidation>
    <dataValidation type="decimal" allowBlank="1" showInputMessage="1" showErrorMessage="1" errorTitle="Value beyond range" error="Autres revenus de nature religieuse (Prions...) must be a number from -922337203685477 through 922337203685477." promptTitle="Decimal number" prompt="Minimum Value: -922337203685477._x000d__x000a_Maximum Value: 922337203685477._x000d__x000a_  " sqref="AX2" xr:uid="{00000000-0002-0000-0C00-000037000000}">
      <formula1>-922337203685477</formula1>
      <formula2>922337203685477</formula2>
    </dataValidation>
    <dataValidation type="decimal" allowBlank="1" showInputMessage="1" showErrorMessage="1" errorTitle="Value beyond range" error="Contributions Pastorale sociale must be a number from -922337203685477 through 922337203685477." promptTitle="Decimal number" prompt="Minimum Value: -922337203685477._x000d__x000a_Maximum Value: 922337203685477._x000d__x000a_  " sqref="AW2" xr:uid="{00000000-0002-0000-0C00-000038000000}">
      <formula1>-922337203685477</formula1>
      <formula2>922337203685477</formula2>
    </dataValidation>
    <dataValidation type="decimal" allowBlank="1" showInputMessage="1" showErrorMessage="1" errorTitle="Value beyond range" error="Contributions Pastorale de la santé must be a number from -922337203685477 through 922337203685477." promptTitle="Decimal number" prompt="Minimum Value: -922337203685477._x000d__x000a_Maximum Value: 922337203685477._x000d__x000a_  " sqref="AV2" xr:uid="{00000000-0002-0000-0C00-000039000000}">
      <formula1>-922337203685477</formula1>
      <formula2>922337203685477</formula2>
    </dataValidation>
    <dataValidation type="decimal" allowBlank="1" showInputMessage="1" showErrorMessage="1" errorTitle="Value beyond range" error="Contributions Éducation à la foi des adultes must be a number from -922337203685477 through 922337203685477." promptTitle="Decimal number" prompt="Minimum Value: -922337203685477._x000d__x000a_Maximum Value: 922337203685477._x000d__x000a_  " sqref="AU2" xr:uid="{00000000-0002-0000-0C00-00003A000000}">
      <formula1>-922337203685477</formula1>
      <formula2>922337203685477</formula2>
    </dataValidation>
    <dataValidation type="decimal" allowBlank="1" showInputMessage="1" showErrorMessage="1" errorTitle="Value beyond range" error="Contributions Pastorale jeunesse must be a number from -922337203685477 through 922337203685477." promptTitle="Decimal number" prompt="Minimum Value: -922337203685477._x000d__x000a_Maximum Value: 922337203685477._x000d__x000a_  " sqref="AT2" xr:uid="{00000000-0002-0000-0C00-00003B000000}">
      <formula1>-922337203685477</formula1>
      <formula2>922337203685477</formula2>
    </dataValidation>
    <dataValidation type="decimal" allowBlank="1" showInputMessage="1" showErrorMessage="1" errorTitle="Value beyond range" error="Contributions Éducation à la foi des 0-12 ans must be a number from -922337203685477 through 922337203685477." promptTitle="Decimal number" prompt="Minimum Value: -922337203685477._x000d__x000a_Maximum Value: 922337203685477._x000d__x000a_  " sqref="AS2" xr:uid="{00000000-0002-0000-0C00-00003C000000}">
      <formula1>-922337203685477</formula1>
      <formula2>922337203685477</formula2>
    </dataValidation>
    <dataValidation type="decimal" allowBlank="1" showInputMessage="1" showErrorMessage="1" errorTitle="Value beyond range" error="Luminaires must be a number from -922337203685477 through 922337203685477." promptTitle="Decimal number" prompt="Minimum Value: -922337203685477._x000d__x000a_Maximum Value: 922337203685477._x000d__x000a_  " sqref="AR2" xr:uid="{00000000-0002-0000-0C00-00003D000000}">
      <formula1>-922337203685477</formula1>
      <formula2>922337203685477</formula2>
    </dataValidation>
    <dataValidation type="decimal" allowBlank="1" showInputMessage="1" showErrorMessage="1" errorTitle="Value beyond range" error="Funérailles must be a number from -922337203685477 through 922337203685477." promptTitle="Decimal number" prompt="Minimum Value: -922337203685477._x000d__x000a_Maximum Value: 922337203685477._x000d__x000a_  " sqref="AQ2" xr:uid="{00000000-0002-0000-0C00-00003E000000}">
      <formula1>-922337203685477</formula1>
      <formula2>922337203685477</formula2>
    </dataValidation>
    <dataValidation type="decimal" allowBlank="1" showInputMessage="1" showErrorMessage="1" errorTitle="Value beyond range" error="Mariages must be a number from -922337203685477 through 922337203685477." promptTitle="Decimal number" prompt="Minimum Value: -922337203685477._x000d__x000a_Maximum Value: 922337203685477._x000d__x000a_  " sqref="AP2" xr:uid="{00000000-0002-0000-0C00-00003F000000}">
      <formula1>-922337203685477</formula1>
      <formula2>922337203685477</formula2>
    </dataValidation>
    <dataValidation type="decimal" allowBlank="1" showInputMessage="1" showErrorMessage="1" errorTitle="Value beyond range" error="Messes annoncées must be a number from -922337203685477 through 922337203685477." promptTitle="Decimal number" prompt="Minimum Value: -922337203685477._x000d__x000a_Maximum Value: 922337203685477._x000d__x000a_  " sqref="AO2" xr:uid="{00000000-0002-0000-0C00-000040000000}">
      <formula1>-922337203685477</formula1>
      <formula2>922337203685477</formula2>
    </dataValidation>
    <dataValidation type="decimal" allowBlank="1" showInputMessage="1" showErrorMessage="1" errorTitle="Value beyond range" error="Dons - Souscriptions must be a number from -922337203685477 through 922337203685477." promptTitle="Decimal number" prompt="Minimum Value: -922337203685477._x000d__x000a_Maximum Value: 922337203685477._x000d__x000a_  " sqref="AN2" xr:uid="{00000000-0002-0000-0C00-000041000000}">
      <formula1>-922337203685477</formula1>
      <formula2>922337203685477</formula2>
    </dataValidation>
    <dataValidation type="decimal" allowBlank="1" showInputMessage="1" showErrorMessage="1" errorTitle="Value beyond range" error="Dîme et Offrande annuelle must be a number from -922337203685477 through 922337203685477." promptTitle="Decimal number" prompt="Minimum Value: -922337203685477._x000d__x000a_Maximum Value: 922337203685477._x000d__x000a_  " sqref="AM2" xr:uid="{00000000-0002-0000-0C00-000042000000}">
      <formula1>-922337203685477</formula1>
      <formula2>922337203685477</formula2>
    </dataValidation>
    <dataValidation type="decimal" allowBlank="1" showInputMessage="1" showErrorMessage="1" errorTitle="Value beyond range" error="Quêtes commandées par le diocèse pour d'autres org must be a number from -922337203685477 through 922337203685477." promptTitle="Decimal number" prompt="Minimum Value: -922337203685477._x000d__x000a_Maximum Value: 922337203685477._x000d__x000a_  " sqref="AL2" xr:uid="{00000000-0002-0000-0C00-000043000000}">
      <formula1>-922337203685477</formula1>
      <formula2>922337203685477</formula2>
    </dataValidation>
    <dataValidation type="decimal" allowBlank="1" showInputMessage="1" showErrorMessage="1" errorTitle="Value beyond range" error="Quêtes pour la paroisse must be a number from -922337203685477 through 922337203685477." promptTitle="Decimal number" prompt="Minimum Value: -922337203685477._x000d__x000a_Maximum Value: 922337203685477._x000d__x000a_  " sqref="AK2" xr:uid="{00000000-0002-0000-0C00-000044000000}">
      <formula1>-922337203685477</formula1>
      <formula2>922337203685477</formula2>
    </dataValidation>
    <dataValidation type="decimal" allowBlank="1" showInputMessage="1" showErrorMessage="1" errorTitle="Value beyond range" error="Balance 1er janvier must be a number from -922337203685477 through 922337203685477." promptTitle="Decimal number" prompt="Minimum Value: -922337203685477._x000d__x000a_Maximum Value: 922337203685477._x000d__x000a_  " sqref="AI2:AJ2" xr:uid="{00000000-0002-0000-0C00-000045000000}">
      <formula1>-922337203685477</formula1>
      <formula2>922337203685477</formula2>
    </dataValidation>
    <dataValidation type="decimal" allowBlank="1" showInputMessage="1" showErrorMessage="1" errorTitle="Value beyond range" error="Comptes à payer must be a number from -922337203685477 through 922337203685477." promptTitle="Decimal number" prompt="Minimum Value: -922337203685477._x000d__x000a_Maximum Value: 922337203685477._x000d__x000a_  " sqref="AB2" xr:uid="{00000000-0002-0000-0C00-000046000000}">
      <formula1>-922337203685477</formula1>
      <formula2>922337203685477</formula2>
    </dataValidation>
    <dataValidation type="decimal" allowBlank="1" showInputMessage="1" showErrorMessage="1" errorTitle="Value beyond range" error="Emprunts du Fonds d'entraide... - court terme must be a number from -922337203685477 through 922337203685477." promptTitle="Decimal number" prompt="Minimum Value: -922337203685477._x000d__x000a_Maximum Value: 922337203685477._x000d__x000a_  " sqref="Y2:AA2" xr:uid="{00000000-0002-0000-0C00-000047000000}">
      <formula1>-922337203685477</formula1>
      <formula2>922337203685477</formula2>
    </dataValidation>
    <dataValidation type="decimal" allowBlank="1" showInputMessage="1" showErrorMessage="1" errorTitle="Value beyond range" error="Emprunt d'une institution financière (incluant mar must be a number from -922337203685477 through 922337203685477." promptTitle="Decimal number" prompt="Minimum Value: -922337203685477._x000d__x000a_Maximum Value: 922337203685477._x000d__x000a_  " sqref="X2" xr:uid="{00000000-0002-0000-0C00-000048000000}">
      <formula1>-922337203685477</formula1>
      <formula2>922337203685477</formula2>
    </dataValidation>
    <dataValidation type="decimal" allowBlank="1" showInputMessage="1" showErrorMessage="1" errorTitle="Value beyond range" error="moins : Amortissement cumulé must be a number from -922337203685477 through 922337203685477." promptTitle="Decimal number" prompt="Minimum Value: -922337203685477._x000d__x000a_Maximum Value: 922337203685477._x000d__x000a_  " sqref="W2 AC2:AH2" xr:uid="{00000000-0002-0000-0C00-000049000000}">
      <formula1>-922337203685477</formula1>
      <formula2>922337203685477</formula2>
    </dataValidation>
    <dataValidation type="decimal" allowBlank="1" showInputMessage="1" showErrorMessage="1" errorTitle="Value beyond range" error="Autres must be a number from -922337203685477 through 922337203685477." promptTitle="Decimal number" prompt="Minimum Value: -922337203685477._x000d__x000a_Maximum Value: 922337203685477._x000d__x000a_  " sqref="V2" xr:uid="{00000000-0002-0000-0C00-00004A000000}">
      <formula1>-922337203685477</formula1>
      <formula2>922337203685477</formula2>
    </dataValidation>
    <dataValidation type="decimal" allowBlank="1" showInputMessage="1" showErrorMessage="1" errorTitle="Value beyond range" error="Outillage d'entretien must be a number from -922337203685477 through 922337203685477." promptTitle="Decimal number" prompt="Minimum Value: -922337203685477._x000d__x000a_Maximum Value: 922337203685477._x000d__x000a_  " sqref="T2:U2" xr:uid="{00000000-0002-0000-0C00-00004B000000}">
      <formula1>-922337203685477</formula1>
      <formula2>922337203685477</formula2>
    </dataValidation>
    <dataValidation type="decimal" allowBlank="1" showInputMessage="1" showErrorMessage="1" errorTitle="Value beyond range" error="Orgues et cloches must be a number from -922337203685477 through 922337203685477." promptTitle="Decimal number" prompt="Minimum Value: -922337203685477._x000d__x000a_Maximum Value: 922337203685477._x000d__x000a_  " sqref="S2" xr:uid="{00000000-0002-0000-0C00-00004C000000}">
      <formula1>-922337203685477</formula1>
      <formula2>922337203685477</formula2>
    </dataValidation>
    <dataValidation type="decimal" allowBlank="1" showInputMessage="1" showErrorMessage="1" errorTitle="Value beyond range" error="Ammeublement :  Presbytère  et autres immeubles must be a number from -922337203685477 through 922337203685477." promptTitle="Decimal number" prompt="Minimum Value: -922337203685477._x000d__x000a_Maximum Value: 922337203685477._x000d__x000a_  " sqref="R2" xr:uid="{00000000-0002-0000-0C00-00004D000000}">
      <formula1>-922337203685477</formula1>
      <formula2>922337203685477</formula2>
    </dataValidation>
    <dataValidation type="decimal" allowBlank="1" showInputMessage="1" showErrorMessage="1" errorTitle="Value beyond range" error="Ameublement :  Église must be a number from -922337203685477 through 922337203685477." promptTitle="Decimal number" prompt="Minimum Value: -922337203685477._x000d__x000a_Maximum Value: 922337203685477._x000d__x000a_  " sqref="Q2" xr:uid="{00000000-0002-0000-0C00-00004E000000}">
      <formula1>-922337203685477</formula1>
      <formula2>922337203685477</formula2>
    </dataValidation>
    <dataValidation type="decimal" allowBlank="1" showInputMessage="1" showErrorMessage="1" errorTitle="Value beyond range" error="Bâtiment : Presbytère et autres must be a number from -922337203685477 through 922337203685477." promptTitle="Decimal number" prompt="Minimum Value: -922337203685477._x000d__x000a_Maximum Value: 922337203685477._x000d__x000a_  " sqref="P2" xr:uid="{00000000-0002-0000-0C00-00004F000000}">
      <formula1>-922337203685477</formula1>
      <formula2>922337203685477</formula2>
    </dataValidation>
    <dataValidation type="decimal" allowBlank="1" showInputMessage="1" showErrorMessage="1" errorTitle="Value beyond range" error="Bâtiments :  Église must be a number from -922337203685477 through 922337203685477." promptTitle="Decimal number" prompt="Minimum Value: -922337203685477._x000d__x000a_Maximum Value: 922337203685477._x000d__x000a_  " sqref="O2" xr:uid="{00000000-0002-0000-0C00-000050000000}">
      <formula1>-922337203685477</formula1>
      <formula2>922337203685477</formula2>
    </dataValidation>
    <dataValidation type="decimal" allowBlank="1" showInputMessage="1" showErrorMessage="1" errorTitle="Value beyond range" error="Terrain must be a number from -922337203685477 through 922337203685477." promptTitle="Decimal number" prompt="Minimum Value: -922337203685477._x000d__x000a_Maximum Value: 922337203685477._x000d__x000a_  " sqref="N2" xr:uid="{00000000-0002-0000-0C00-000051000000}">
      <formula1>-922337203685477</formula1>
      <formula2>922337203685477</formula2>
    </dataValidation>
    <dataValidation type="decimal" allowBlank="1" showInputMessage="1" showErrorMessage="1" errorTitle="Value beyond range" error="Autres (si requis) must be a number from -922337203685477 through 922337203685477." promptTitle="Decimal number" prompt="Minimum Value: -922337203685477._x000d__x000a_Maximum Value: 922337203685477._x000d__x000a_  " sqref="M2" xr:uid="{00000000-0002-0000-0C00-000052000000}">
      <formula1>-922337203685477</formula1>
      <formula2>922337203685477</formula2>
    </dataValidation>
    <dataValidation type="decimal" allowBlank="1" showInputMessage="1" showErrorMessage="1" errorTitle="Value beyond range" error="Autres placements must be a number from -922337203685477 through 922337203685477." promptTitle="Decimal number" prompt="Minimum Value: -922337203685477._x000d__x000a_Maximum Value: 922337203685477._x000d__x000a_  " sqref="L2" xr:uid="{00000000-0002-0000-0C00-000053000000}">
      <formula1>-922337203685477</formula1>
      <formula2>922337203685477</formula2>
    </dataValidation>
    <dataValidation type="decimal" allowBlank="1" showInputMessage="1" showErrorMessage="1" errorTitle="Value beyond range" error="Certificats de dépôts must be a number from -922337203685477 through 922337203685477." promptTitle="Decimal number" prompt="Minimum Value: -922337203685477._x000d__x000a_Maximum Value: 922337203685477._x000d__x000a_  " sqref="K2" xr:uid="{00000000-0002-0000-0C00-000054000000}">
      <formula1>-922337203685477</formula1>
      <formula2>922337203685477</formula2>
    </dataValidation>
    <dataValidation type="decimal" allowBlank="1" showInputMessage="1" showErrorMessage="1" errorTitle="Value beyond range" error="Obligations must be a number from -922337203685477 through 922337203685477." promptTitle="Decimal number" prompt="Minimum Value: -922337203685477._x000d__x000a_Maximum Value: 922337203685477._x000d__x000a_  " sqref="J2" xr:uid="{00000000-0002-0000-0C00-000055000000}">
      <formula1>-922337203685477</formula1>
      <formula2>922337203685477</formula2>
    </dataValidation>
    <dataValidation type="decimal" allowBlank="1" showInputMessage="1" showErrorMessage="1" errorTitle="Value beyond range" error="Autres (spécifier) must be a number from -922337203685477 through 922337203685477." promptTitle="Decimal number" prompt="Minimum Value: -922337203685477._x000d__x000a_Maximum Value: 922337203685477._x000d__x000a_  " sqref="I2" xr:uid="{00000000-0002-0000-0C00-000056000000}">
      <formula1>-922337203685477</formula1>
      <formula2>922337203685477</formula2>
    </dataValidation>
    <dataValidation type="decimal" allowBlank="1" showInputMessage="1" showErrorMessage="1" errorTitle="Value beyond range" error="TVQ à recevoir must be a number from -922337203685477 through 922337203685477." promptTitle="Decimal number" prompt="Minimum Value: -922337203685477._x000d__x000a_Maximum Value: 922337203685477._x000d__x000a_  " sqref="G2:H2" xr:uid="{00000000-0002-0000-0C00-000057000000}">
      <formula1>-922337203685477</formula1>
      <formula2>922337203685477</formula2>
    </dataValidation>
    <dataValidation type="decimal" allowBlank="1" showInputMessage="1" showErrorMessage="1" errorTitle="Value beyond range" error="TPS à recevoir must be a number from -922337203685477 through 922337203685477." promptTitle="Decimal number" prompt="Minimum Value: -922337203685477._x000d__x000a_Maximum Value: 922337203685477._x000d__x000a_  " sqref="F2" xr:uid="{00000000-0002-0000-0C00-000058000000}">
      <formula1>-922337203685477</formula1>
      <formula2>922337203685477</formula2>
    </dataValidation>
    <dataValidation type="decimal" allowBlank="1" showInputMessage="1" showErrorMessage="1" errorTitle="Value beyond range" error="Comptes à recevoir must be a number from -922337203685477 through 922337203685477." promptTitle="Decimal number" prompt="Minimum Value: -922337203685477._x000d__x000a_Maximum Value: 922337203685477._x000d__x000a_  " sqref="E2" xr:uid="{00000000-0002-0000-0C00-000059000000}">
      <formula1>-922337203685477</formula1>
      <formula2>922337203685477</formula2>
    </dataValidation>
    <dataValidation type="decimal" allowBlank="1" showInputMessage="1" showErrorMessage="1" errorTitle="Value beyond range" error="Autres comptes de banques must be a number from -922337203685477 through 922337203685477." promptTitle="Decimal number" prompt="Minimum Value: -922337203685477._x000d__x000a_Maximum Value: 922337203685477._x000d__x000a_  " sqref="D2" xr:uid="{00000000-0002-0000-0C00-00005A000000}">
      <formula1>-922337203685477</formula1>
      <formula2>922337203685477</formula2>
    </dataValidation>
    <dataValidation type="decimal" allowBlank="1" showInputMessage="1" showErrorMessage="1" errorTitle="Value beyond range" error="Compte de messes must be a number from -922337203685477 through 922337203685477." promptTitle="Decimal number" prompt="Minimum Value: -922337203685477._x000d__x000a_Maximum Value: 922337203685477._x000d__x000a_  " sqref="C2" xr:uid="{00000000-0002-0000-0C00-00005B000000}">
      <formula1>-922337203685477</formula1>
      <formula2>922337203685477</formula2>
    </dataValidation>
    <dataValidation type="decimal" allowBlank="1" showInputMessage="1" showErrorMessage="1" errorTitle="Value beyond range" error="Caisse et banque must be a number from -922337203685477 through 922337203685477." promptTitle="Decimal number" prompt="Minimum Value: -922337203685477._x000d__x000a_Maximum Value: 922337203685477._x000d__x000a_  " sqref="A2:B2" xr:uid="{00000000-0002-0000-0C00-00005C000000}">
      <formula1>-922337203685477</formula1>
      <formula2>922337203685477</formula2>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2"/>
  </sheetPr>
  <dimension ref="A1:I43"/>
  <sheetViews>
    <sheetView zoomScaleNormal="100" workbookViewId="0">
      <selection activeCell="E24" sqref="E24:F24"/>
    </sheetView>
  </sheetViews>
  <sheetFormatPr baseColWidth="10" defaultColWidth="9.109375" defaultRowHeight="20.100000000000001" customHeight="1"/>
  <cols>
    <col min="1" max="1" width="3.33203125" style="86" customWidth="1"/>
    <col min="2" max="2" width="23.33203125" style="86" customWidth="1"/>
    <col min="3" max="3" width="14.109375" style="86" customWidth="1"/>
    <col min="4" max="4" width="18.33203125" style="86" customWidth="1"/>
    <col min="5" max="5" width="10.88671875" style="86" customWidth="1"/>
    <col min="6" max="6" width="14.5546875" style="86" customWidth="1"/>
    <col min="7" max="7" width="15.109375" style="86" customWidth="1"/>
    <col min="8" max="8" width="9.6640625" style="86" customWidth="1"/>
    <col min="9" max="9" width="6.6640625" style="86" customWidth="1"/>
    <col min="10" max="16384" width="9.109375" style="86"/>
  </cols>
  <sheetData>
    <row r="1" spans="1:9" ht="9" customHeight="1">
      <c r="A1" s="98"/>
      <c r="B1" s="99"/>
      <c r="C1" s="99"/>
      <c r="D1" s="99"/>
      <c r="E1" s="99"/>
      <c r="F1" s="99"/>
      <c r="G1" s="99"/>
      <c r="H1" s="100"/>
    </row>
    <row r="2" spans="1:9" ht="23.25" customHeight="1">
      <c r="A2" s="608" t="s">
        <v>202</v>
      </c>
      <c r="B2" s="609"/>
      <c r="C2" s="609"/>
      <c r="D2" s="609"/>
      <c r="E2" s="609"/>
      <c r="F2" s="609"/>
      <c r="G2" s="609"/>
      <c r="H2" s="610"/>
      <c r="I2" s="87"/>
    </row>
    <row r="3" spans="1:9" ht="21" customHeight="1">
      <c r="A3" s="611">
        <f>'1-Présentation'!A4:L4</f>
        <v>0</v>
      </c>
      <c r="B3" s="612"/>
      <c r="C3" s="612"/>
      <c r="D3" s="612"/>
      <c r="E3" s="612"/>
      <c r="F3" s="612"/>
      <c r="G3" s="612"/>
      <c r="H3" s="613"/>
    </row>
    <row r="4" spans="1:9" ht="21" customHeight="1">
      <c r="A4" s="101"/>
      <c r="B4" s="88"/>
      <c r="C4" s="88"/>
      <c r="D4" s="88"/>
      <c r="E4" s="88"/>
      <c r="F4" s="88"/>
      <c r="G4" s="88"/>
      <c r="H4" s="102"/>
    </row>
    <row r="5" spans="1:9" ht="21" customHeight="1" thickBot="1">
      <c r="A5" s="619" t="s">
        <v>199</v>
      </c>
      <c r="B5" s="620"/>
      <c r="C5" s="620"/>
      <c r="D5" s="620"/>
      <c r="E5" s="620"/>
      <c r="F5" s="620"/>
      <c r="G5" s="620"/>
      <c r="H5" s="621"/>
    </row>
    <row r="6" spans="1:9" ht="38.25" customHeight="1">
      <c r="A6" s="89"/>
      <c r="B6" s="90" t="s">
        <v>288</v>
      </c>
      <c r="C6" s="91" t="s">
        <v>6</v>
      </c>
      <c r="D6" s="622" t="s">
        <v>7</v>
      </c>
      <c r="E6" s="622"/>
      <c r="F6" s="91" t="s">
        <v>290</v>
      </c>
      <c r="G6" s="91" t="s">
        <v>8</v>
      </c>
      <c r="H6" s="92" t="s">
        <v>9</v>
      </c>
    </row>
    <row r="7" spans="1:9" ht="24.9" customHeight="1">
      <c r="A7" s="103" t="s">
        <v>10</v>
      </c>
      <c r="B7" s="104"/>
      <c r="C7" s="105"/>
      <c r="D7" s="614"/>
      <c r="E7" s="615"/>
      <c r="F7" s="106"/>
      <c r="G7" s="106"/>
      <c r="H7" s="107"/>
    </row>
    <row r="8" spans="1:9" ht="18" customHeight="1">
      <c r="A8" s="93" t="s">
        <v>289</v>
      </c>
      <c r="B8" s="616"/>
      <c r="C8" s="617"/>
      <c r="D8" s="617"/>
      <c r="E8" s="617"/>
      <c r="F8" s="617"/>
      <c r="G8" s="617"/>
      <c r="H8" s="618"/>
    </row>
    <row r="9" spans="1:9" s="94" customFormat="1" ht="24.9" customHeight="1">
      <c r="A9" s="103" t="s">
        <v>11</v>
      </c>
      <c r="B9" s="104"/>
      <c r="C9" s="105"/>
      <c r="D9" s="614"/>
      <c r="E9" s="615"/>
      <c r="F9" s="106"/>
      <c r="G9" s="106"/>
      <c r="H9" s="107"/>
    </row>
    <row r="10" spans="1:9" s="94" customFormat="1" ht="18" customHeight="1">
      <c r="A10" s="93" t="s">
        <v>289</v>
      </c>
      <c r="B10" s="616"/>
      <c r="C10" s="617"/>
      <c r="D10" s="617"/>
      <c r="E10" s="617"/>
      <c r="F10" s="617"/>
      <c r="G10" s="617"/>
      <c r="H10" s="618"/>
    </row>
    <row r="11" spans="1:9" s="94" customFormat="1" ht="24.9" customHeight="1">
      <c r="A11" s="103" t="s">
        <v>12</v>
      </c>
      <c r="B11" s="104"/>
      <c r="C11" s="105"/>
      <c r="D11" s="614"/>
      <c r="E11" s="615"/>
      <c r="F11" s="106"/>
      <c r="G11" s="106"/>
      <c r="H11" s="107"/>
    </row>
    <row r="12" spans="1:9" s="94" customFormat="1" ht="18" customHeight="1">
      <c r="A12" s="93" t="s">
        <v>289</v>
      </c>
      <c r="B12" s="616"/>
      <c r="C12" s="617"/>
      <c r="D12" s="617"/>
      <c r="E12" s="617"/>
      <c r="F12" s="617"/>
      <c r="G12" s="617"/>
      <c r="H12" s="618"/>
    </row>
    <row r="13" spans="1:9" ht="24.9" customHeight="1">
      <c r="A13" s="103" t="s">
        <v>13</v>
      </c>
      <c r="B13" s="104"/>
      <c r="C13" s="105"/>
      <c r="D13" s="614"/>
      <c r="E13" s="615"/>
      <c r="F13" s="106"/>
      <c r="G13" s="106"/>
      <c r="H13" s="107"/>
    </row>
    <row r="14" spans="1:9" ht="18" customHeight="1">
      <c r="A14" s="93" t="s">
        <v>289</v>
      </c>
      <c r="B14" s="616"/>
      <c r="C14" s="617"/>
      <c r="D14" s="617"/>
      <c r="E14" s="617"/>
      <c r="F14" s="617"/>
      <c r="G14" s="617"/>
      <c r="H14" s="618"/>
    </row>
    <row r="15" spans="1:9" s="94" customFormat="1" ht="24.9" customHeight="1">
      <c r="A15" s="103" t="s">
        <v>14</v>
      </c>
      <c r="B15" s="104"/>
      <c r="C15" s="105"/>
      <c r="D15" s="614"/>
      <c r="E15" s="615"/>
      <c r="F15" s="106"/>
      <c r="G15" s="106"/>
      <c r="H15" s="107"/>
    </row>
    <row r="16" spans="1:9" ht="18" customHeight="1">
      <c r="A16" s="93" t="s">
        <v>289</v>
      </c>
      <c r="B16" s="616"/>
      <c r="C16" s="617"/>
      <c r="D16" s="617"/>
      <c r="E16" s="617"/>
      <c r="F16" s="617"/>
      <c r="G16" s="617"/>
      <c r="H16" s="618"/>
    </row>
    <row r="17" spans="1:8" s="95" customFormat="1" ht="24.9" customHeight="1">
      <c r="A17" s="103" t="s">
        <v>15</v>
      </c>
      <c r="B17" s="104"/>
      <c r="C17" s="105"/>
      <c r="D17" s="614"/>
      <c r="E17" s="615"/>
      <c r="F17" s="106"/>
      <c r="G17" s="106"/>
      <c r="H17" s="107"/>
    </row>
    <row r="18" spans="1:8" ht="18" customHeight="1" thickBot="1">
      <c r="A18" s="96" t="s">
        <v>289</v>
      </c>
      <c r="B18" s="623"/>
      <c r="C18" s="624"/>
      <c r="D18" s="624"/>
      <c r="E18" s="624"/>
      <c r="F18" s="624"/>
      <c r="G18" s="624"/>
      <c r="H18" s="625"/>
    </row>
    <row r="19" spans="1:8" ht="18" customHeight="1">
      <c r="A19" s="97"/>
      <c r="B19" s="97"/>
      <c r="C19" s="97"/>
      <c r="D19" s="97"/>
      <c r="E19" s="97"/>
      <c r="F19" s="97"/>
      <c r="G19" s="97"/>
      <c r="H19" s="97"/>
    </row>
    <row r="20" spans="1:8" ht="18" customHeight="1">
      <c r="A20" s="97"/>
      <c r="B20" s="97"/>
      <c r="C20" s="97"/>
      <c r="D20" s="97"/>
      <c r="E20" s="97"/>
      <c r="F20" s="97"/>
      <c r="G20" s="97"/>
      <c r="H20" s="97"/>
    </row>
    <row r="21" spans="1:8" ht="21" customHeight="1" thickBot="1">
      <c r="A21" s="95" t="s">
        <v>285</v>
      </c>
      <c r="B21" s="97"/>
      <c r="C21" s="97"/>
      <c r="D21" s="97"/>
      <c r="E21" s="97"/>
      <c r="F21" s="97"/>
      <c r="G21" s="97"/>
      <c r="H21" s="97"/>
    </row>
    <row r="22" spans="1:8" ht="30" customHeight="1">
      <c r="A22" s="606" t="s">
        <v>291</v>
      </c>
      <c r="B22" s="607"/>
      <c r="C22" s="626" t="s">
        <v>217</v>
      </c>
      <c r="D22" s="626"/>
      <c r="E22" s="626" t="s">
        <v>200</v>
      </c>
      <c r="F22" s="626"/>
      <c r="G22" s="622" t="s">
        <v>232</v>
      </c>
      <c r="H22" s="628"/>
    </row>
    <row r="23" spans="1:8" ht="24.9" customHeight="1">
      <c r="A23" s="108" t="s">
        <v>10</v>
      </c>
      <c r="B23" s="109"/>
      <c r="C23" s="627"/>
      <c r="D23" s="627"/>
      <c r="E23" s="634"/>
      <c r="F23" s="634"/>
      <c r="G23" s="629"/>
      <c r="H23" s="630"/>
    </row>
    <row r="24" spans="1:8" ht="24.9" customHeight="1">
      <c r="A24" s="108" t="s">
        <v>11</v>
      </c>
      <c r="B24" s="110"/>
      <c r="C24" s="631"/>
      <c r="D24" s="631"/>
      <c r="E24" s="633"/>
      <c r="F24" s="633"/>
      <c r="G24" s="604"/>
      <c r="H24" s="605"/>
    </row>
    <row r="25" spans="1:8" ht="24.9" customHeight="1">
      <c r="A25" s="108" t="s">
        <v>12</v>
      </c>
      <c r="B25" s="110"/>
      <c r="C25" s="631"/>
      <c r="D25" s="631"/>
      <c r="E25" s="633"/>
      <c r="F25" s="633"/>
      <c r="G25" s="604"/>
      <c r="H25" s="605"/>
    </row>
    <row r="26" spans="1:8" ht="24.9" customHeight="1">
      <c r="A26" s="108" t="s">
        <v>13</v>
      </c>
      <c r="B26" s="110"/>
      <c r="C26" s="631"/>
      <c r="D26" s="631"/>
      <c r="E26" s="633"/>
      <c r="F26" s="633"/>
      <c r="G26" s="604"/>
      <c r="H26" s="605"/>
    </row>
    <row r="27" spans="1:8" ht="24.9" customHeight="1">
      <c r="A27" s="108" t="s">
        <v>14</v>
      </c>
      <c r="B27" s="110"/>
      <c r="C27" s="631"/>
      <c r="D27" s="631"/>
      <c r="E27" s="633"/>
      <c r="F27" s="633"/>
      <c r="G27" s="604"/>
      <c r="H27" s="605"/>
    </row>
    <row r="28" spans="1:8" ht="24.9" customHeight="1">
      <c r="A28" s="108" t="s">
        <v>15</v>
      </c>
      <c r="B28" s="110"/>
      <c r="C28" s="631"/>
      <c r="D28" s="631"/>
      <c r="E28" s="633"/>
      <c r="F28" s="633"/>
      <c r="G28" s="604"/>
      <c r="H28" s="605"/>
    </row>
    <row r="29" spans="1:8" ht="24.9" customHeight="1">
      <c r="A29" s="108" t="s">
        <v>26</v>
      </c>
      <c r="B29" s="110"/>
      <c r="C29" s="631"/>
      <c r="D29" s="631"/>
      <c r="E29" s="633"/>
      <c r="F29" s="633"/>
      <c r="G29" s="604"/>
      <c r="H29" s="605"/>
    </row>
    <row r="30" spans="1:8" ht="24.9" customHeight="1">
      <c r="A30" s="108" t="s">
        <v>27</v>
      </c>
      <c r="B30" s="110"/>
      <c r="C30" s="631"/>
      <c r="D30" s="631"/>
      <c r="E30" s="633"/>
      <c r="F30" s="633"/>
      <c r="G30" s="604"/>
      <c r="H30" s="605"/>
    </row>
    <row r="31" spans="1:8" ht="24.9" customHeight="1">
      <c r="A31" s="108" t="s">
        <v>29</v>
      </c>
      <c r="B31" s="110"/>
      <c r="C31" s="631"/>
      <c r="D31" s="631"/>
      <c r="E31" s="633"/>
      <c r="F31" s="633"/>
      <c r="G31" s="604"/>
      <c r="H31" s="605"/>
    </row>
    <row r="32" spans="1:8" ht="24.9" customHeight="1" thickBot="1">
      <c r="A32" s="111" t="s">
        <v>33</v>
      </c>
      <c r="B32" s="112"/>
      <c r="C32" s="632"/>
      <c r="D32" s="632"/>
      <c r="E32" s="635"/>
      <c r="F32" s="635"/>
      <c r="G32" s="636"/>
      <c r="H32" s="637"/>
    </row>
    <row r="33" ht="21" customHeight="1"/>
    <row r="34" ht="15.75" customHeight="1"/>
    <row r="35" ht="15.75" customHeight="1"/>
    <row r="36" ht="6" customHeight="1"/>
    <row r="37" ht="12" customHeight="1"/>
    <row r="38" ht="24" customHeight="1"/>
    <row r="39" ht="15" customHeight="1"/>
    <row r="40" ht="24" customHeight="1"/>
    <row r="41" ht="15" customHeight="1"/>
    <row r="42" ht="24" customHeight="1"/>
    <row r="43" ht="15" customHeight="1"/>
  </sheetData>
  <sheetProtection algorithmName="SHA-512" hashValue="pCIW9KyjC+N3qUdwIQywj8o7tEVyJh27j8gugt7xnsy7i7Jrh/lm9urb2lVMZo1Xs/a3vysbETreODJAGAWBQQ==" saltValue="+/zplM7JpRrzsvsbzdsHtg==" spinCount="100000" sheet="1" objects="1" scenarios="1" selectLockedCells="1"/>
  <mergeCells count="50">
    <mergeCell ref="G30:H30"/>
    <mergeCell ref="G31:H31"/>
    <mergeCell ref="G32:H32"/>
    <mergeCell ref="E31:F31"/>
    <mergeCell ref="G25:H25"/>
    <mergeCell ref="G26:H26"/>
    <mergeCell ref="E25:F25"/>
    <mergeCell ref="E26:F26"/>
    <mergeCell ref="E27:F27"/>
    <mergeCell ref="G28:H28"/>
    <mergeCell ref="G29:H29"/>
    <mergeCell ref="G27:H27"/>
    <mergeCell ref="B16:H16"/>
    <mergeCell ref="C31:D31"/>
    <mergeCell ref="C32:D32"/>
    <mergeCell ref="E29:F29"/>
    <mergeCell ref="E23:F23"/>
    <mergeCell ref="E24:F24"/>
    <mergeCell ref="C30:D30"/>
    <mergeCell ref="E32:F32"/>
    <mergeCell ref="E30:F30"/>
    <mergeCell ref="C25:D25"/>
    <mergeCell ref="C26:D26"/>
    <mergeCell ref="C24:D24"/>
    <mergeCell ref="C27:D27"/>
    <mergeCell ref="C28:D28"/>
    <mergeCell ref="C29:D29"/>
    <mergeCell ref="E28:F28"/>
    <mergeCell ref="B18:H18"/>
    <mergeCell ref="E22:F22"/>
    <mergeCell ref="C22:D22"/>
    <mergeCell ref="C23:D23"/>
    <mergeCell ref="G22:H22"/>
    <mergeCell ref="G23:H23"/>
    <mergeCell ref="G24:H24"/>
    <mergeCell ref="A22:B22"/>
    <mergeCell ref="A2:H2"/>
    <mergeCell ref="A3:H3"/>
    <mergeCell ref="D15:E15"/>
    <mergeCell ref="D17:E17"/>
    <mergeCell ref="B10:H10"/>
    <mergeCell ref="D7:E7"/>
    <mergeCell ref="D9:E9"/>
    <mergeCell ref="D11:E11"/>
    <mergeCell ref="D13:E13"/>
    <mergeCell ref="A5:H5"/>
    <mergeCell ref="B8:H8"/>
    <mergeCell ref="B12:H12"/>
    <mergeCell ref="D6:E6"/>
    <mergeCell ref="B14:H14"/>
  </mergeCells>
  <phoneticPr fontId="3" type="noConversion"/>
  <printOptions horizontalCentered="1" verticalCentered="1"/>
  <pageMargins left="0.47244094488188981" right="0.11811023622047245" top="0.39370078740157483" bottom="0.78740157480314965" header="0.51181102362204722" footer="0.19685039370078741"/>
  <pageSetup scale="91" orientation="portrait" r:id="rId1"/>
  <headerFooter alignWithMargins="0">
    <oddFooter>&amp;CPage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1"/>
  </sheetPr>
  <dimension ref="A1:H59"/>
  <sheetViews>
    <sheetView zoomScaleNormal="100" workbookViewId="0">
      <selection activeCell="B56" sqref="B56:D56"/>
    </sheetView>
  </sheetViews>
  <sheetFormatPr baseColWidth="10" defaultColWidth="9.109375" defaultRowHeight="15" customHeight="1"/>
  <cols>
    <col min="1" max="1" width="2.6640625" style="113" customWidth="1"/>
    <col min="2" max="2" width="10.6640625" style="113" customWidth="1"/>
    <col min="3" max="3" width="12.6640625" style="113" customWidth="1"/>
    <col min="4" max="4" width="18.6640625" style="113" customWidth="1"/>
    <col min="5" max="6" width="15.6640625" style="113" customWidth="1"/>
    <col min="7" max="7" width="7.6640625" style="122" customWidth="1"/>
    <col min="8" max="8" width="13.6640625" style="113" customWidth="1"/>
    <col min="9" max="16384" width="9.109375" style="113"/>
  </cols>
  <sheetData>
    <row r="1" spans="1:8" ht="18" customHeight="1">
      <c r="A1" s="638" t="s">
        <v>215</v>
      </c>
      <c r="B1" s="639"/>
      <c r="C1" s="639"/>
      <c r="D1" s="639"/>
      <c r="E1" s="639"/>
      <c r="F1" s="639"/>
      <c r="G1" s="639"/>
      <c r="H1" s="640"/>
    </row>
    <row r="2" spans="1:8" ht="21.75" customHeight="1" thickBot="1">
      <c r="A2" s="646">
        <f>'1-Présentation'!A4:L4</f>
        <v>0</v>
      </c>
      <c r="B2" s="647"/>
      <c r="C2" s="647"/>
      <c r="D2" s="647"/>
      <c r="E2" s="647"/>
      <c r="F2" s="647"/>
      <c r="G2" s="647"/>
      <c r="H2" s="648"/>
    </row>
    <row r="3" spans="1:8" ht="15" customHeight="1">
      <c r="A3" s="655" t="s">
        <v>146</v>
      </c>
      <c r="B3" s="656"/>
      <c r="C3" s="656"/>
      <c r="D3" s="656"/>
      <c r="E3" s="656"/>
      <c r="F3" s="656"/>
      <c r="G3" s="656"/>
      <c r="H3" s="657"/>
    </row>
    <row r="4" spans="1:8" s="97" customFormat="1" ht="15" customHeight="1">
      <c r="A4" s="642" t="s">
        <v>159</v>
      </c>
      <c r="B4" s="643"/>
      <c r="C4" s="643"/>
      <c r="D4" s="677"/>
      <c r="E4" s="677"/>
      <c r="F4" s="677"/>
      <c r="G4" s="677"/>
      <c r="H4" s="678"/>
    </row>
    <row r="5" spans="1:8" ht="12" customHeight="1">
      <c r="A5" s="114"/>
      <c r="D5" s="115"/>
      <c r="E5" s="116" t="s">
        <v>147</v>
      </c>
      <c r="F5" s="116" t="s">
        <v>148</v>
      </c>
      <c r="G5" s="681" t="s">
        <v>149</v>
      </c>
      <c r="H5" s="682"/>
    </row>
    <row r="6" spans="1:8" ht="12" customHeight="1">
      <c r="A6" s="117" t="s">
        <v>180</v>
      </c>
      <c r="G6" s="644" t="s">
        <v>185</v>
      </c>
      <c r="H6" s="645"/>
    </row>
    <row r="7" spans="1:8" s="119" customFormat="1" ht="14.1" customHeight="1">
      <c r="A7" s="118"/>
      <c r="B7" s="119" t="s">
        <v>161</v>
      </c>
      <c r="C7" s="119" t="s">
        <v>150</v>
      </c>
      <c r="E7" s="143"/>
      <c r="F7" s="144"/>
      <c r="G7" s="683"/>
      <c r="H7" s="680"/>
    </row>
    <row r="8" spans="1:8" s="119" customFormat="1" ht="14.1" customHeight="1">
      <c r="A8" s="118"/>
      <c r="C8" s="119" t="s">
        <v>151</v>
      </c>
      <c r="E8" s="145"/>
      <c r="F8" s="146"/>
      <c r="G8" s="665"/>
      <c r="H8" s="662"/>
    </row>
    <row r="9" spans="1:8" s="119" customFormat="1" ht="14.1" customHeight="1">
      <c r="A9" s="118"/>
      <c r="C9" s="119" t="s">
        <v>152</v>
      </c>
      <c r="E9" s="145"/>
      <c r="F9" s="146"/>
      <c r="G9" s="665"/>
      <c r="H9" s="662"/>
    </row>
    <row r="10" spans="1:8" s="119" customFormat="1" ht="14.1" customHeight="1">
      <c r="A10" s="118"/>
      <c r="B10" s="119" t="s">
        <v>162</v>
      </c>
      <c r="C10" s="119" t="s">
        <v>150</v>
      </c>
      <c r="E10" s="145"/>
      <c r="F10" s="146"/>
      <c r="G10" s="665"/>
      <c r="H10" s="662"/>
    </row>
    <row r="11" spans="1:8" s="119" customFormat="1" ht="14.1" customHeight="1">
      <c r="A11" s="118"/>
      <c r="C11" s="119" t="s">
        <v>151</v>
      </c>
      <c r="E11" s="145"/>
      <c r="F11" s="146"/>
      <c r="G11" s="665"/>
      <c r="H11" s="662"/>
    </row>
    <row r="12" spans="1:8" ht="4.5" customHeight="1">
      <c r="A12" s="649"/>
      <c r="B12" s="650"/>
      <c r="C12" s="650"/>
      <c r="D12" s="650"/>
      <c r="E12" s="650"/>
      <c r="F12" s="650"/>
      <c r="G12" s="650"/>
      <c r="H12" s="651"/>
    </row>
    <row r="13" spans="1:8" ht="14.1" customHeight="1">
      <c r="A13" s="117" t="s">
        <v>181</v>
      </c>
      <c r="E13" s="143"/>
      <c r="F13" s="144"/>
      <c r="G13" s="683"/>
      <c r="H13" s="680"/>
    </row>
    <row r="14" spans="1:8" ht="4.5" customHeight="1">
      <c r="A14" s="649"/>
      <c r="B14" s="650"/>
      <c r="C14" s="650"/>
      <c r="D14" s="650"/>
      <c r="E14" s="650"/>
      <c r="F14" s="650"/>
      <c r="G14" s="650"/>
      <c r="H14" s="651"/>
    </row>
    <row r="15" spans="1:8" ht="12" customHeight="1">
      <c r="A15" s="117" t="s">
        <v>182</v>
      </c>
      <c r="D15" s="650"/>
      <c r="E15" s="650"/>
      <c r="F15" s="650"/>
      <c r="G15" s="650"/>
      <c r="H15" s="651"/>
    </row>
    <row r="16" spans="1:8" s="119" customFormat="1" ht="14.1" customHeight="1">
      <c r="A16" s="118"/>
      <c r="B16" s="119" t="s">
        <v>154</v>
      </c>
      <c r="E16" s="143"/>
      <c r="F16" s="144"/>
      <c r="G16" s="679"/>
      <c r="H16" s="680"/>
    </row>
    <row r="17" spans="1:8" s="119" customFormat="1" ht="14.1" customHeight="1">
      <c r="A17" s="118"/>
      <c r="B17" s="119" t="s">
        <v>155</v>
      </c>
      <c r="E17" s="145"/>
      <c r="F17" s="146"/>
      <c r="G17" s="661"/>
      <c r="H17" s="662"/>
    </row>
    <row r="18" spans="1:8" s="119" customFormat="1" ht="14.1" customHeight="1">
      <c r="A18" s="118"/>
      <c r="B18" s="119" t="s">
        <v>156</v>
      </c>
      <c r="E18" s="145"/>
      <c r="F18" s="146"/>
      <c r="G18" s="661"/>
      <c r="H18" s="662"/>
    </row>
    <row r="19" spans="1:8" ht="12" customHeight="1">
      <c r="A19" s="117" t="s">
        <v>183</v>
      </c>
      <c r="C19" s="650"/>
      <c r="D19" s="650"/>
      <c r="E19" s="650"/>
      <c r="F19" s="650"/>
      <c r="G19" s="650"/>
      <c r="H19" s="651"/>
    </row>
    <row r="20" spans="1:8" s="119" customFormat="1" ht="14.1" customHeight="1">
      <c r="A20" s="118"/>
      <c r="B20" s="119" t="s">
        <v>157</v>
      </c>
      <c r="E20" s="143"/>
      <c r="F20" s="144"/>
      <c r="G20" s="679"/>
      <c r="H20" s="680"/>
    </row>
    <row r="21" spans="1:8" s="119" customFormat="1" ht="14.1" customHeight="1">
      <c r="A21" s="118"/>
      <c r="B21" s="119" t="s">
        <v>158</v>
      </c>
      <c r="E21" s="145"/>
      <c r="F21" s="146"/>
      <c r="G21" s="661"/>
      <c r="H21" s="662"/>
    </row>
    <row r="22" spans="1:8" ht="4.5" customHeight="1">
      <c r="A22" s="649"/>
      <c r="B22" s="650"/>
      <c r="C22" s="650"/>
      <c r="D22" s="650"/>
      <c r="E22" s="650"/>
      <c r="F22" s="650"/>
      <c r="G22" s="650"/>
      <c r="H22" s="651"/>
    </row>
    <row r="23" spans="1:8" ht="14.1" customHeight="1" thickBot="1">
      <c r="A23" s="120" t="s">
        <v>184</v>
      </c>
      <c r="B23" s="121"/>
      <c r="C23" s="121"/>
      <c r="D23" s="121"/>
      <c r="E23" s="147"/>
      <c r="F23" s="148"/>
      <c r="G23" s="663"/>
      <c r="H23" s="664"/>
    </row>
    <row r="24" spans="1:8" ht="9" customHeight="1" thickBot="1"/>
    <row r="25" spans="1:8" ht="15" customHeight="1">
      <c r="A25" s="658" t="s">
        <v>187</v>
      </c>
      <c r="B25" s="659"/>
      <c r="C25" s="659"/>
      <c r="D25" s="659"/>
      <c r="E25" s="659"/>
      <c r="F25" s="659"/>
      <c r="G25" s="659"/>
      <c r="H25" s="660"/>
    </row>
    <row r="26" spans="1:8" ht="3" customHeight="1">
      <c r="A26" s="114"/>
      <c r="H26" s="123"/>
    </row>
    <row r="27" spans="1:8" ht="14.1" customHeight="1">
      <c r="A27" s="114"/>
      <c r="C27" s="113" t="s">
        <v>174</v>
      </c>
      <c r="F27" s="149"/>
      <c r="H27" s="123"/>
    </row>
    <row r="28" spans="1:8" ht="14.1" customHeight="1">
      <c r="A28" s="114"/>
      <c r="C28" s="113" t="s">
        <v>175</v>
      </c>
      <c r="D28" s="119" t="s">
        <v>124</v>
      </c>
      <c r="F28" s="150"/>
      <c r="H28" s="123"/>
    </row>
    <row r="29" spans="1:8" ht="14.1" customHeight="1">
      <c r="A29" s="114"/>
      <c r="D29" s="119" t="s">
        <v>153</v>
      </c>
      <c r="F29" s="151"/>
      <c r="H29" s="123"/>
    </row>
    <row r="30" spans="1:8" ht="14.1" customHeight="1">
      <c r="A30" s="114"/>
      <c r="C30" s="113" t="s">
        <v>176</v>
      </c>
      <c r="D30" s="671" t="s">
        <v>160</v>
      </c>
      <c r="E30" s="671"/>
      <c r="F30" s="152"/>
      <c r="H30" s="123"/>
    </row>
    <row r="31" spans="1:8" ht="14.1" customHeight="1" thickBot="1">
      <c r="A31" s="124"/>
      <c r="B31" s="121"/>
      <c r="C31" s="121"/>
      <c r="D31" s="672"/>
      <c r="E31" s="672"/>
      <c r="F31" s="153"/>
      <c r="G31" s="125"/>
      <c r="H31" s="126"/>
    </row>
    <row r="32" spans="1:8" ht="7.5" customHeight="1" thickBot="1"/>
    <row r="33" spans="1:8" ht="15" customHeight="1">
      <c r="A33" s="658" t="s">
        <v>188</v>
      </c>
      <c r="B33" s="659"/>
      <c r="C33" s="659"/>
      <c r="D33" s="659"/>
      <c r="E33" s="659"/>
      <c r="F33" s="659"/>
      <c r="G33" s="659"/>
      <c r="H33" s="660"/>
    </row>
    <row r="34" spans="1:8" ht="10.5" customHeight="1">
      <c r="A34" s="652" t="s">
        <v>173</v>
      </c>
      <c r="B34" s="653"/>
      <c r="C34" s="653"/>
      <c r="D34" s="653"/>
      <c r="E34" s="653"/>
      <c r="F34" s="653"/>
      <c r="G34" s="653"/>
      <c r="H34" s="654"/>
    </row>
    <row r="35" spans="1:8" ht="15" customHeight="1">
      <c r="A35" s="127"/>
      <c r="B35" s="641" t="s">
        <v>163</v>
      </c>
      <c r="C35" s="641"/>
      <c r="D35" s="641"/>
      <c r="E35" s="128" t="s">
        <v>164</v>
      </c>
      <c r="F35" s="128" t="s">
        <v>165</v>
      </c>
      <c r="G35" s="128" t="s">
        <v>166</v>
      </c>
      <c r="H35" s="129" t="s">
        <v>149</v>
      </c>
    </row>
    <row r="36" spans="1:8" ht="10.5" customHeight="1">
      <c r="A36" s="127"/>
      <c r="B36" s="128"/>
      <c r="C36" s="128"/>
      <c r="E36" s="130" t="s">
        <v>193</v>
      </c>
      <c r="F36" s="128"/>
      <c r="G36" s="128"/>
      <c r="H36" s="131" t="s">
        <v>185</v>
      </c>
    </row>
    <row r="37" spans="1:8" s="119" customFormat="1" ht="14.1" customHeight="1">
      <c r="A37" s="132" t="s">
        <v>10</v>
      </c>
      <c r="B37" s="674"/>
      <c r="C37" s="674"/>
      <c r="D37" s="674"/>
      <c r="E37" s="143"/>
      <c r="F37" s="143"/>
      <c r="G37" s="154"/>
      <c r="H37" s="155"/>
    </row>
    <row r="38" spans="1:8" s="119" customFormat="1" ht="14.1" customHeight="1">
      <c r="A38" s="132" t="s">
        <v>11</v>
      </c>
      <c r="B38" s="675"/>
      <c r="C38" s="675"/>
      <c r="D38" s="675"/>
      <c r="E38" s="145"/>
      <c r="F38" s="156"/>
      <c r="G38" s="157"/>
      <c r="H38" s="158"/>
    </row>
    <row r="39" spans="1:8" s="119" customFormat="1" ht="14.1" customHeight="1">
      <c r="A39" s="132" t="s">
        <v>12</v>
      </c>
      <c r="B39" s="676"/>
      <c r="C39" s="676"/>
      <c r="D39" s="676"/>
      <c r="E39" s="145"/>
      <c r="F39" s="145"/>
      <c r="G39" s="157"/>
      <c r="H39" s="159"/>
    </row>
    <row r="40" spans="1:8" s="119" customFormat="1" ht="14.1" customHeight="1">
      <c r="A40" s="132" t="s">
        <v>13</v>
      </c>
      <c r="B40" s="673"/>
      <c r="C40" s="673"/>
      <c r="D40" s="673"/>
      <c r="E40" s="145"/>
      <c r="F40" s="145"/>
      <c r="G40" s="157"/>
      <c r="H40" s="160"/>
    </row>
    <row r="41" spans="1:8" s="119" customFormat="1" ht="14.1" customHeight="1">
      <c r="A41" s="132" t="s">
        <v>14</v>
      </c>
      <c r="B41" s="673"/>
      <c r="C41" s="673"/>
      <c r="D41" s="673"/>
      <c r="E41" s="145"/>
      <c r="F41" s="145"/>
      <c r="G41" s="157"/>
      <c r="H41" s="160"/>
    </row>
    <row r="42" spans="1:8" s="119" customFormat="1" ht="14.1" customHeight="1">
      <c r="A42" s="132" t="s">
        <v>15</v>
      </c>
      <c r="B42" s="673"/>
      <c r="C42" s="673"/>
      <c r="D42" s="673"/>
      <c r="E42" s="145"/>
      <c r="F42" s="145"/>
      <c r="G42" s="157"/>
      <c r="H42" s="160"/>
    </row>
    <row r="43" spans="1:8" ht="6" customHeight="1">
      <c r="A43" s="133"/>
      <c r="B43" s="134"/>
      <c r="C43" s="134"/>
      <c r="D43" s="134"/>
      <c r="F43" s="135"/>
      <c r="H43" s="123"/>
    </row>
    <row r="44" spans="1:8" ht="15.9" customHeight="1" thickBot="1">
      <c r="A44" s="133"/>
      <c r="B44" s="134"/>
      <c r="C44" s="134"/>
      <c r="D44" s="134"/>
      <c r="E44" s="136"/>
      <c r="F44" s="161">
        <f>SUM(F37:F42)</f>
        <v>0</v>
      </c>
      <c r="G44" s="137"/>
      <c r="H44" s="123"/>
    </row>
    <row r="45" spans="1:8" ht="6.75" customHeight="1" thickTop="1" thickBot="1">
      <c r="A45" s="138"/>
      <c r="B45" s="139"/>
      <c r="C45" s="139"/>
      <c r="D45" s="139"/>
      <c r="E45" s="140"/>
      <c r="F45" s="140"/>
      <c r="G45" s="125"/>
      <c r="H45" s="126"/>
    </row>
    <row r="46" spans="1:8" ht="7.5" customHeight="1" thickBot="1"/>
    <row r="47" spans="1:8" ht="15" customHeight="1">
      <c r="A47" s="658" t="s">
        <v>216</v>
      </c>
      <c r="B47" s="669"/>
      <c r="C47" s="669"/>
      <c r="D47" s="669"/>
      <c r="E47" s="669"/>
      <c r="F47" s="669"/>
      <c r="G47" s="669"/>
      <c r="H47" s="670"/>
    </row>
    <row r="48" spans="1:8" ht="12" customHeight="1">
      <c r="A48" s="666" t="s">
        <v>194</v>
      </c>
      <c r="B48" s="667"/>
      <c r="C48" s="667"/>
      <c r="D48" s="667"/>
      <c r="E48" s="667"/>
      <c r="F48" s="667"/>
      <c r="G48" s="667"/>
      <c r="H48" s="668"/>
    </row>
    <row r="49" spans="1:8" ht="10.5" customHeight="1">
      <c r="A49" s="652" t="s">
        <v>173</v>
      </c>
      <c r="B49" s="653"/>
      <c r="C49" s="653"/>
      <c r="D49" s="653"/>
      <c r="E49" s="653"/>
      <c r="F49" s="653"/>
      <c r="G49" s="653"/>
      <c r="H49" s="654"/>
    </row>
    <row r="50" spans="1:8" ht="15" customHeight="1">
      <c r="A50" s="127"/>
      <c r="B50" s="641" t="s">
        <v>167</v>
      </c>
      <c r="C50" s="641"/>
      <c r="D50" s="641"/>
      <c r="E50" s="128" t="s">
        <v>168</v>
      </c>
      <c r="F50" s="128" t="s">
        <v>166</v>
      </c>
      <c r="G50" s="685" t="s">
        <v>186</v>
      </c>
      <c r="H50" s="686"/>
    </row>
    <row r="51" spans="1:8" s="119" customFormat="1" ht="14.1" customHeight="1">
      <c r="A51" s="132" t="s">
        <v>10</v>
      </c>
      <c r="B51" s="691"/>
      <c r="C51" s="691"/>
      <c r="D51" s="691"/>
      <c r="E51" s="162"/>
      <c r="F51" s="163"/>
      <c r="G51" s="687"/>
      <c r="H51" s="688"/>
    </row>
    <row r="52" spans="1:8" s="119" customFormat="1" ht="14.1" customHeight="1">
      <c r="A52" s="132" t="s">
        <v>11</v>
      </c>
      <c r="B52" s="692"/>
      <c r="C52" s="692"/>
      <c r="D52" s="692"/>
      <c r="E52" s="164"/>
      <c r="F52" s="165"/>
      <c r="G52" s="689"/>
      <c r="H52" s="690"/>
    </row>
    <row r="53" spans="1:8" s="119" customFormat="1" ht="14.1" customHeight="1">
      <c r="A53" s="132" t="s">
        <v>12</v>
      </c>
      <c r="B53" s="684"/>
      <c r="C53" s="684"/>
      <c r="D53" s="684"/>
      <c r="E53" s="164"/>
      <c r="F53" s="165"/>
      <c r="G53" s="689"/>
      <c r="H53" s="690"/>
    </row>
    <row r="54" spans="1:8" s="119" customFormat="1" ht="14.1" customHeight="1">
      <c r="A54" s="132" t="s">
        <v>13</v>
      </c>
      <c r="B54" s="684"/>
      <c r="C54" s="684"/>
      <c r="D54" s="684"/>
      <c r="E54" s="164"/>
      <c r="F54" s="165"/>
      <c r="G54" s="689"/>
      <c r="H54" s="690"/>
    </row>
    <row r="55" spans="1:8" s="119" customFormat="1" ht="14.1" customHeight="1">
      <c r="A55" s="132" t="s">
        <v>14</v>
      </c>
      <c r="B55" s="684"/>
      <c r="C55" s="684"/>
      <c r="D55" s="684"/>
      <c r="E55" s="164"/>
      <c r="F55" s="165"/>
      <c r="G55" s="689"/>
      <c r="H55" s="690"/>
    </row>
    <row r="56" spans="1:8" s="119" customFormat="1" ht="14.1" customHeight="1">
      <c r="A56" s="132" t="s">
        <v>15</v>
      </c>
      <c r="B56" s="684"/>
      <c r="C56" s="684"/>
      <c r="D56" s="684"/>
      <c r="E56" s="164"/>
      <c r="F56" s="165"/>
      <c r="G56" s="689"/>
      <c r="H56" s="690"/>
    </row>
    <row r="57" spans="1:8" ht="6" customHeight="1">
      <c r="A57" s="114"/>
      <c r="H57" s="123"/>
    </row>
    <row r="58" spans="1:8" ht="15.9" customHeight="1" thickBot="1">
      <c r="A58" s="114"/>
      <c r="E58" s="161">
        <f>SUM(E51:E56)</f>
        <v>0</v>
      </c>
      <c r="F58" s="141"/>
      <c r="H58" s="142"/>
    </row>
    <row r="59" spans="1:8" ht="6.75" customHeight="1" thickTop="1" thickBot="1">
      <c r="A59" s="124"/>
      <c r="B59" s="121"/>
      <c r="C59" s="121"/>
      <c r="D59" s="121"/>
      <c r="E59" s="121"/>
      <c r="F59" s="121"/>
      <c r="G59" s="125"/>
      <c r="H59" s="126"/>
    </row>
  </sheetData>
  <sheetProtection algorithmName="SHA-512" hashValue="c6TpI0tLkIFv1P2mv375GsPuAnB9uFUHtWcCpI7gtgZ06G2gONNBtMEsKLgumd8ilP+PP2xuhK9g9IFZwk73TA==" saltValue="RCPDPoH5ETo4nbLOhh5SRQ==" spinCount="100000" sheet="1" objects="1" scenarios="1" selectLockedCells="1"/>
  <mergeCells count="53">
    <mergeCell ref="B56:D56"/>
    <mergeCell ref="G50:H50"/>
    <mergeCell ref="G51:H51"/>
    <mergeCell ref="G52:H52"/>
    <mergeCell ref="G53:H53"/>
    <mergeCell ref="G54:H54"/>
    <mergeCell ref="G55:H55"/>
    <mergeCell ref="G56:H56"/>
    <mergeCell ref="B51:D51"/>
    <mergeCell ref="B52:D52"/>
    <mergeCell ref="B53:D53"/>
    <mergeCell ref="B54:D54"/>
    <mergeCell ref="B55:D55"/>
    <mergeCell ref="D15:H15"/>
    <mergeCell ref="D4:H4"/>
    <mergeCell ref="G20:H20"/>
    <mergeCell ref="G5:H5"/>
    <mergeCell ref="G7:H7"/>
    <mergeCell ref="G8:H8"/>
    <mergeCell ref="G10:H10"/>
    <mergeCell ref="G11:H11"/>
    <mergeCell ref="G13:H13"/>
    <mergeCell ref="G16:H16"/>
    <mergeCell ref="G17:H17"/>
    <mergeCell ref="G18:H18"/>
    <mergeCell ref="A49:H49"/>
    <mergeCell ref="B50:D50"/>
    <mergeCell ref="A48:H48"/>
    <mergeCell ref="A47:H47"/>
    <mergeCell ref="D30:E30"/>
    <mergeCell ref="D31:E31"/>
    <mergeCell ref="B40:D40"/>
    <mergeCell ref="B41:D41"/>
    <mergeCell ref="B42:D42"/>
    <mergeCell ref="B37:D37"/>
    <mergeCell ref="B38:D38"/>
    <mergeCell ref="B39:D39"/>
    <mergeCell ref="A1:H1"/>
    <mergeCell ref="B35:D35"/>
    <mergeCell ref="A4:C4"/>
    <mergeCell ref="G6:H6"/>
    <mergeCell ref="A2:H2"/>
    <mergeCell ref="A12:H12"/>
    <mergeCell ref="A14:H14"/>
    <mergeCell ref="A22:H22"/>
    <mergeCell ref="A34:H34"/>
    <mergeCell ref="A3:H3"/>
    <mergeCell ref="A25:H25"/>
    <mergeCell ref="A33:H33"/>
    <mergeCell ref="C19:H19"/>
    <mergeCell ref="G21:H21"/>
    <mergeCell ref="G23:H23"/>
    <mergeCell ref="G9:H9"/>
  </mergeCells>
  <phoneticPr fontId="3" type="noConversion"/>
  <printOptions horizontalCentered="1" verticalCentered="1"/>
  <pageMargins left="0.39370078740157483" right="0.19685039370078741" top="0.35433070866141736" bottom="0.39370078740157483" header="0.31496062992125984" footer="0.31496062992125984"/>
  <pageSetup scale="99" orientation="portrait" r:id="rId1"/>
  <headerFooter alignWithMargins="0">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sheetPr>
  <dimension ref="A1:N81"/>
  <sheetViews>
    <sheetView zoomScaleNormal="100" zoomScaleSheetLayoutView="100" workbookViewId="0">
      <selection activeCell="F11" sqref="F11"/>
    </sheetView>
  </sheetViews>
  <sheetFormatPr baseColWidth="10" defaultColWidth="9.109375" defaultRowHeight="13.2"/>
  <cols>
    <col min="1" max="1" width="5.6640625" style="210" customWidth="1"/>
    <col min="2" max="2" width="0.88671875" style="86" customWidth="1"/>
    <col min="3" max="3" width="1.6640625" style="86" customWidth="1"/>
    <col min="4" max="4" width="54" style="86" customWidth="1"/>
    <col min="5" max="5" width="8.6640625" style="86" customWidth="1"/>
    <col min="6" max="6" width="15.6640625" style="170" customWidth="1"/>
    <col min="7" max="7" width="1" style="170" customWidth="1"/>
    <col min="8" max="8" width="15.6640625" style="170" customWidth="1"/>
    <col min="9" max="9" width="1.33203125" style="86" customWidth="1"/>
    <col min="10" max="11" width="9.109375" style="86"/>
    <col min="12" max="12" width="10.33203125" style="86" customWidth="1"/>
    <col min="13" max="13" width="12.44140625" style="86" bestFit="1" customWidth="1"/>
    <col min="14" max="16384" width="9.109375" style="86"/>
  </cols>
  <sheetData>
    <row r="1" spans="1:9" ht="15.6">
      <c r="A1" s="693" t="s">
        <v>202</v>
      </c>
      <c r="B1" s="694"/>
      <c r="C1" s="694"/>
      <c r="D1" s="694"/>
      <c r="E1" s="694"/>
      <c r="F1" s="694"/>
      <c r="G1" s="694"/>
      <c r="H1" s="694"/>
      <c r="I1" s="695"/>
    </row>
    <row r="2" spans="1:9" ht="17.25" customHeight="1">
      <c r="A2" s="699">
        <f>'1-Présentation'!A4:L4</f>
        <v>0</v>
      </c>
      <c r="B2" s="700"/>
      <c r="C2" s="700"/>
      <c r="D2" s="700"/>
      <c r="E2" s="700"/>
      <c r="F2" s="700"/>
      <c r="G2" s="700"/>
      <c r="H2" s="700"/>
      <c r="I2" s="701"/>
    </row>
    <row r="3" spans="1:9" ht="3.75" customHeight="1">
      <c r="A3" s="702"/>
      <c r="B3" s="703"/>
      <c r="C3" s="703"/>
      <c r="D3" s="703"/>
      <c r="E3" s="703"/>
      <c r="F3" s="703"/>
      <c r="G3" s="703"/>
      <c r="H3" s="703"/>
      <c r="I3" s="697"/>
    </row>
    <row r="4" spans="1:9" ht="15.6">
      <c r="A4" s="704" t="s">
        <v>203</v>
      </c>
      <c r="B4" s="705"/>
      <c r="C4" s="705"/>
      <c r="D4" s="705"/>
      <c r="E4" s="166">
        <f>'1-Présentation'!I7</f>
        <v>2024</v>
      </c>
      <c r="F4" s="167"/>
      <c r="G4" s="167"/>
      <c r="H4" s="167"/>
      <c r="I4" s="168"/>
    </row>
    <row r="5" spans="1:9" ht="3.75" customHeight="1" thickBot="1">
      <c r="A5" s="706"/>
      <c r="B5" s="707"/>
      <c r="C5" s="707"/>
      <c r="D5" s="707"/>
      <c r="E5" s="707"/>
      <c r="F5" s="707"/>
      <c r="G5" s="707"/>
      <c r="H5" s="707"/>
      <c r="I5" s="708"/>
    </row>
    <row r="6" spans="1:9" ht="7.5" customHeight="1" thickTop="1">
      <c r="A6" s="169"/>
      <c r="I6" s="696"/>
    </row>
    <row r="7" spans="1:9" ht="13.5" customHeight="1">
      <c r="A7" s="169"/>
      <c r="D7" s="171" t="s">
        <v>37</v>
      </c>
      <c r="E7" s="172"/>
      <c r="F7" s="173">
        <f>+E4</f>
        <v>2024</v>
      </c>
      <c r="G7" s="173"/>
      <c r="H7" s="173">
        <f>+F7-1</f>
        <v>2023</v>
      </c>
      <c r="I7" s="697"/>
    </row>
    <row r="8" spans="1:9" ht="6" customHeight="1">
      <c r="A8" s="169"/>
      <c r="I8" s="697"/>
    </row>
    <row r="9" spans="1:9">
      <c r="A9" s="169"/>
      <c r="C9" s="174" t="s">
        <v>38</v>
      </c>
      <c r="D9" s="95"/>
      <c r="E9" s="95"/>
      <c r="I9" s="697"/>
    </row>
    <row r="10" spans="1:9" ht="3" customHeight="1" thickBot="1">
      <c r="A10" s="169"/>
      <c r="C10" s="86" t="s">
        <v>39</v>
      </c>
      <c r="I10" s="697"/>
    </row>
    <row r="11" spans="1:9" ht="12.9" customHeight="1" thickTop="1">
      <c r="A11" s="175">
        <v>101</v>
      </c>
      <c r="D11" s="176" t="s">
        <v>40</v>
      </c>
      <c r="F11" s="211"/>
      <c r="H11" s="211"/>
      <c r="I11" s="697"/>
    </row>
    <row r="12" spans="1:9" ht="12.9" customHeight="1">
      <c r="A12" s="177">
        <v>102</v>
      </c>
      <c r="D12" s="9" t="s">
        <v>454</v>
      </c>
      <c r="F12" s="212"/>
      <c r="H12" s="212"/>
      <c r="I12" s="697"/>
    </row>
    <row r="13" spans="1:9" ht="12.9" customHeight="1">
      <c r="A13" s="175">
        <v>103</v>
      </c>
      <c r="D13" s="176" t="s">
        <v>41</v>
      </c>
      <c r="F13" s="213"/>
      <c r="G13" s="178"/>
      <c r="H13" s="213"/>
      <c r="I13" s="697"/>
    </row>
    <row r="14" spans="1:9" ht="12.9" customHeight="1" thickBot="1">
      <c r="A14" s="175">
        <v>104</v>
      </c>
      <c r="D14" s="176" t="s">
        <v>42</v>
      </c>
      <c r="F14" s="214"/>
      <c r="G14" s="179"/>
      <c r="H14" s="214"/>
      <c r="I14" s="697"/>
    </row>
    <row r="15" spans="1:9" ht="3.75" customHeight="1" thickTop="1">
      <c r="A15" s="175"/>
      <c r="D15" s="176"/>
      <c r="F15" s="180"/>
      <c r="G15" s="179"/>
      <c r="H15" s="180"/>
      <c r="I15" s="697"/>
    </row>
    <row r="16" spans="1:9" ht="12.9" customHeight="1">
      <c r="A16" s="175"/>
      <c r="D16" s="176"/>
      <c r="F16" s="225">
        <f>SUM(F11:F14)</f>
        <v>0</v>
      </c>
      <c r="G16" s="179"/>
      <c r="H16" s="225">
        <f>SUM(H11:H14)</f>
        <v>0</v>
      </c>
      <c r="I16" s="697"/>
    </row>
    <row r="17" spans="1:9" ht="4.5" customHeight="1">
      <c r="A17" s="175"/>
      <c r="D17" s="176"/>
      <c r="F17" s="180"/>
      <c r="G17" s="179"/>
      <c r="H17" s="180"/>
      <c r="I17" s="697"/>
    </row>
    <row r="18" spans="1:9" ht="12.9" customHeight="1">
      <c r="A18" s="175">
        <v>105</v>
      </c>
      <c r="D18" s="176" t="s">
        <v>43</v>
      </c>
      <c r="F18" s="215"/>
      <c r="H18" s="215"/>
      <c r="I18" s="697"/>
    </row>
    <row r="19" spans="1:9" ht="12.9" customHeight="1">
      <c r="A19" s="175">
        <v>106</v>
      </c>
      <c r="D19" s="176" t="s">
        <v>44</v>
      </c>
      <c r="F19" s="216"/>
      <c r="G19" s="181"/>
      <c r="H19" s="216"/>
      <c r="I19" s="697"/>
    </row>
    <row r="20" spans="1:9" ht="12.9" customHeight="1">
      <c r="A20" s="175">
        <v>107</v>
      </c>
      <c r="D20" s="176" t="s">
        <v>45</v>
      </c>
      <c r="F20" s="216"/>
      <c r="G20" s="182"/>
      <c r="H20" s="216"/>
      <c r="I20" s="697"/>
    </row>
    <row r="21" spans="1:9" ht="12.9" customHeight="1">
      <c r="A21" s="175">
        <v>108</v>
      </c>
      <c r="D21" s="183" t="s">
        <v>464</v>
      </c>
      <c r="F21" s="11">
        <f>'8-Contribution Diocésaine'!S59</f>
        <v>0</v>
      </c>
      <c r="G21" s="182"/>
      <c r="H21" s="216"/>
      <c r="I21" s="697"/>
    </row>
    <row r="22" spans="1:9" ht="12.9" customHeight="1">
      <c r="A22" s="175">
        <v>109</v>
      </c>
      <c r="D22" s="184" t="s">
        <v>468</v>
      </c>
      <c r="F22" s="217"/>
      <c r="G22" s="185"/>
      <c r="H22" s="217"/>
      <c r="I22" s="697"/>
    </row>
    <row r="23" spans="1:9" ht="3.75" customHeight="1">
      <c r="A23" s="169"/>
      <c r="I23" s="697"/>
    </row>
    <row r="24" spans="1:9" ht="14.25" customHeight="1">
      <c r="A24" s="169"/>
      <c r="F24" s="225">
        <f>SUM(F18:F22)</f>
        <v>0</v>
      </c>
      <c r="H24" s="225">
        <f>SUM(H18:H22)</f>
        <v>0</v>
      </c>
      <c r="I24" s="697"/>
    </row>
    <row r="25" spans="1:9">
      <c r="A25" s="169"/>
      <c r="C25" s="174" t="s">
        <v>46</v>
      </c>
      <c r="D25" s="95"/>
      <c r="E25" s="95"/>
      <c r="I25" s="697"/>
    </row>
    <row r="26" spans="1:9" ht="3" customHeight="1">
      <c r="A26" s="169"/>
      <c r="I26" s="697"/>
    </row>
    <row r="27" spans="1:9" ht="12.9" customHeight="1">
      <c r="A27" s="175">
        <v>151</v>
      </c>
      <c r="D27" s="176" t="s">
        <v>47</v>
      </c>
      <c r="F27" s="218"/>
      <c r="H27" s="218"/>
      <c r="I27" s="697"/>
    </row>
    <row r="28" spans="1:9" ht="12.9" customHeight="1">
      <c r="A28" s="175">
        <v>152</v>
      </c>
      <c r="D28" s="176" t="s">
        <v>48</v>
      </c>
      <c r="F28" s="219"/>
      <c r="G28" s="181"/>
      <c r="H28" s="219"/>
      <c r="I28" s="697"/>
    </row>
    <row r="29" spans="1:9" ht="12.9" customHeight="1">
      <c r="A29" s="175">
        <v>153</v>
      </c>
      <c r="D29" s="176" t="s">
        <v>49</v>
      </c>
      <c r="F29" s="219"/>
      <c r="G29" s="182"/>
      <c r="H29" s="219"/>
      <c r="I29" s="697"/>
    </row>
    <row r="30" spans="1:9" ht="12.9" customHeight="1">
      <c r="A30" s="175">
        <v>154</v>
      </c>
      <c r="D30" s="176" t="s">
        <v>50</v>
      </c>
      <c r="F30" s="217"/>
      <c r="G30" s="185"/>
      <c r="H30" s="217"/>
      <c r="I30" s="697"/>
    </row>
    <row r="31" spans="1:9" ht="5.25" customHeight="1">
      <c r="A31" s="169"/>
      <c r="F31" s="226"/>
      <c r="G31" s="181"/>
      <c r="H31" s="226"/>
      <c r="I31" s="697"/>
    </row>
    <row r="32" spans="1:9" ht="12.75" customHeight="1">
      <c r="A32" s="169"/>
      <c r="F32" s="225">
        <f>SUM(F27:F30)</f>
        <v>0</v>
      </c>
      <c r="G32" s="181"/>
      <c r="H32" s="225">
        <f>SUM(H27:H30)</f>
        <v>0</v>
      </c>
      <c r="I32" s="697"/>
    </row>
    <row r="33" spans="1:14">
      <c r="A33" s="169"/>
      <c r="C33" s="174" t="s">
        <v>209</v>
      </c>
      <c r="I33" s="697"/>
    </row>
    <row r="34" spans="1:14" ht="3" customHeight="1">
      <c r="A34" s="169"/>
      <c r="I34" s="697"/>
    </row>
    <row r="35" spans="1:14" ht="12.9" customHeight="1">
      <c r="A35" s="175">
        <v>171</v>
      </c>
      <c r="D35" s="176" t="s">
        <v>51</v>
      </c>
      <c r="F35" s="218"/>
      <c r="H35" s="218"/>
      <c r="I35" s="697"/>
    </row>
    <row r="36" spans="1:14" ht="12.9" customHeight="1">
      <c r="A36" s="175">
        <v>172</v>
      </c>
      <c r="D36" s="176" t="s">
        <v>52</v>
      </c>
      <c r="F36" s="219"/>
      <c r="H36" s="219"/>
      <c r="I36" s="697"/>
    </row>
    <row r="37" spans="1:14" ht="12.9" customHeight="1">
      <c r="A37" s="175">
        <v>173</v>
      </c>
      <c r="D37" s="176" t="s">
        <v>53</v>
      </c>
      <c r="F37" s="219"/>
      <c r="H37" s="219"/>
      <c r="I37" s="697"/>
    </row>
    <row r="38" spans="1:14" ht="12.9" customHeight="1">
      <c r="A38" s="175">
        <v>174</v>
      </c>
      <c r="D38" s="176" t="s">
        <v>54</v>
      </c>
      <c r="F38" s="219"/>
      <c r="H38" s="219"/>
      <c r="I38" s="697"/>
    </row>
    <row r="39" spans="1:14" ht="12.9" customHeight="1">
      <c r="A39" s="175">
        <v>175</v>
      </c>
      <c r="D39" s="176" t="s">
        <v>204</v>
      </c>
      <c r="F39" s="219"/>
      <c r="H39" s="219"/>
      <c r="I39" s="697"/>
    </row>
    <row r="40" spans="1:14" ht="12.9" customHeight="1">
      <c r="A40" s="175">
        <v>176</v>
      </c>
      <c r="D40" s="176" t="s">
        <v>55</v>
      </c>
      <c r="F40" s="219"/>
      <c r="H40" s="219"/>
      <c r="I40" s="697"/>
    </row>
    <row r="41" spans="1:14" ht="12.9" customHeight="1">
      <c r="A41" s="175">
        <v>177</v>
      </c>
      <c r="D41" s="176" t="s">
        <v>56</v>
      </c>
      <c r="F41" s="219"/>
      <c r="H41" s="219"/>
      <c r="I41" s="697"/>
    </row>
    <row r="42" spans="1:14" ht="12.9" customHeight="1">
      <c r="A42" s="175">
        <v>178</v>
      </c>
      <c r="D42" s="119" t="s">
        <v>455</v>
      </c>
      <c r="F42" s="12">
        <f>-('10-Suivi dons dédiés'!$J$51)</f>
        <v>0</v>
      </c>
      <c r="H42" s="18"/>
      <c r="I42" s="697"/>
      <c r="N42" s="97"/>
    </row>
    <row r="43" spans="1:14" ht="12.9" customHeight="1">
      <c r="A43" s="175">
        <v>179</v>
      </c>
      <c r="D43" s="176" t="s">
        <v>57</v>
      </c>
      <c r="F43" s="219"/>
      <c r="H43" s="219"/>
      <c r="I43" s="697"/>
    </row>
    <row r="44" spans="1:14" ht="12.9" customHeight="1">
      <c r="A44" s="175">
        <v>189</v>
      </c>
      <c r="D44" s="188" t="s">
        <v>205</v>
      </c>
      <c r="E44" s="189"/>
      <c r="F44" s="217"/>
      <c r="H44" s="217"/>
      <c r="I44" s="697"/>
    </row>
    <row r="45" spans="1:14" ht="4.5" customHeight="1">
      <c r="A45" s="169"/>
      <c r="I45" s="697"/>
    </row>
    <row r="46" spans="1:14" ht="14.25" customHeight="1">
      <c r="A46" s="169"/>
      <c r="F46" s="225">
        <f>SUM(F35:F44)</f>
        <v>0</v>
      </c>
      <c r="G46" s="181"/>
      <c r="H46" s="225">
        <f>SUM(H35:H44)</f>
        <v>0</v>
      </c>
      <c r="I46" s="697"/>
    </row>
    <row r="47" spans="1:14" ht="6" customHeight="1">
      <c r="A47" s="169"/>
      <c r="H47" s="190"/>
      <c r="I47" s="697"/>
    </row>
    <row r="48" spans="1:14" ht="16.2" thickBot="1">
      <c r="A48" s="169"/>
      <c r="C48" s="95" t="s">
        <v>58</v>
      </c>
      <c r="D48" s="171"/>
      <c r="E48" s="172"/>
      <c r="F48" s="191">
        <f>+F16+F24+F32+F46</f>
        <v>0</v>
      </c>
      <c r="H48" s="191">
        <f>+H16+H24+H32+H46</f>
        <v>0</v>
      </c>
      <c r="I48" s="697"/>
    </row>
    <row r="49" spans="1:12" ht="6" customHeight="1" thickTop="1">
      <c r="A49" s="169"/>
      <c r="I49" s="697"/>
    </row>
    <row r="50" spans="1:12" ht="13.8">
      <c r="A50" s="169"/>
      <c r="D50" s="171" t="s">
        <v>59</v>
      </c>
      <c r="I50" s="697"/>
    </row>
    <row r="51" spans="1:12" ht="6" customHeight="1">
      <c r="A51" s="169"/>
      <c r="I51" s="697"/>
    </row>
    <row r="52" spans="1:12">
      <c r="A52" s="169"/>
      <c r="C52" s="174" t="s">
        <v>60</v>
      </c>
      <c r="I52" s="697"/>
    </row>
    <row r="53" spans="1:12" ht="3" customHeight="1">
      <c r="A53" s="169"/>
      <c r="I53" s="697"/>
    </row>
    <row r="54" spans="1:12" ht="12.9" customHeight="1">
      <c r="A54" s="175">
        <v>201</v>
      </c>
      <c r="D54" s="176" t="s">
        <v>177</v>
      </c>
      <c r="F54" s="218"/>
      <c r="G54" s="192"/>
      <c r="H54" s="218"/>
      <c r="I54" s="697"/>
    </row>
    <row r="55" spans="1:12" ht="12.9" customHeight="1">
      <c r="A55" s="175">
        <v>202</v>
      </c>
      <c r="D55" s="176" t="s">
        <v>178</v>
      </c>
      <c r="F55" s="219"/>
      <c r="G55" s="192"/>
      <c r="H55" s="219"/>
      <c r="I55" s="697"/>
    </row>
    <row r="56" spans="1:12" ht="12.9" customHeight="1">
      <c r="A56" s="175">
        <v>203</v>
      </c>
      <c r="D56" s="174" t="s">
        <v>477</v>
      </c>
      <c r="F56" s="219"/>
      <c r="G56" s="193"/>
      <c r="H56" s="219"/>
      <c r="I56" s="697"/>
    </row>
    <row r="57" spans="1:12" ht="12.9" customHeight="1">
      <c r="A57" s="175">
        <v>204</v>
      </c>
      <c r="D57" s="183" t="s">
        <v>463</v>
      </c>
      <c r="F57" s="12">
        <f>'8-Contribution Diocésaine'!S57</f>
        <v>0</v>
      </c>
      <c r="G57" s="193"/>
      <c r="H57" s="219"/>
      <c r="I57" s="697"/>
      <c r="L57" s="194"/>
    </row>
    <row r="58" spans="1:12" ht="12.9" customHeight="1">
      <c r="A58" s="175">
        <v>205</v>
      </c>
      <c r="D58" s="183" t="s">
        <v>462</v>
      </c>
      <c r="F58" s="219"/>
      <c r="G58" s="193"/>
      <c r="H58" s="219"/>
      <c r="I58" s="697"/>
    </row>
    <row r="59" spans="1:12" ht="12.9" customHeight="1">
      <c r="A59" s="175">
        <v>206</v>
      </c>
      <c r="D59" s="176" t="s">
        <v>61</v>
      </c>
      <c r="F59" s="219"/>
      <c r="G59" s="193"/>
      <c r="H59" s="219"/>
      <c r="I59" s="697"/>
    </row>
    <row r="60" spans="1:12" ht="12.9" customHeight="1">
      <c r="A60" s="175">
        <v>207</v>
      </c>
      <c r="D60" s="176" t="s">
        <v>62</v>
      </c>
      <c r="F60" s="219"/>
      <c r="G60" s="193"/>
      <c r="H60" s="219"/>
      <c r="I60" s="697"/>
    </row>
    <row r="61" spans="1:12" ht="12.9" customHeight="1">
      <c r="A61" s="175">
        <v>208</v>
      </c>
      <c r="D61" s="195" t="s">
        <v>278</v>
      </c>
      <c r="F61" s="217"/>
      <c r="G61" s="192"/>
      <c r="H61" s="217"/>
      <c r="I61" s="697"/>
    </row>
    <row r="62" spans="1:12" ht="3" customHeight="1">
      <c r="A62" s="169"/>
      <c r="F62" s="196"/>
      <c r="G62" s="197"/>
      <c r="H62" s="196"/>
      <c r="I62" s="697"/>
    </row>
    <row r="63" spans="1:12" ht="14.25" customHeight="1">
      <c r="A63" s="169"/>
      <c r="F63" s="225">
        <f>SUM(F54:F61)</f>
        <v>0</v>
      </c>
      <c r="G63" s="197"/>
      <c r="H63" s="225">
        <f>SUM(H54:H61)</f>
        <v>0</v>
      </c>
      <c r="I63" s="697"/>
    </row>
    <row r="64" spans="1:12">
      <c r="A64" s="169"/>
      <c r="C64" s="174" t="s">
        <v>63</v>
      </c>
      <c r="D64" s="95"/>
      <c r="E64" s="95"/>
      <c r="I64" s="697"/>
    </row>
    <row r="65" spans="1:14" ht="3" customHeight="1">
      <c r="A65" s="169"/>
      <c r="I65" s="697"/>
    </row>
    <row r="66" spans="1:14" ht="12.9" customHeight="1">
      <c r="A66" s="175">
        <v>211</v>
      </c>
      <c r="D66" s="176" t="s">
        <v>64</v>
      </c>
      <c r="F66" s="220"/>
      <c r="G66" s="180"/>
      <c r="H66" s="218"/>
      <c r="I66" s="697"/>
    </row>
    <row r="67" spans="1:14" ht="12.9" customHeight="1">
      <c r="A67" s="175">
        <v>212</v>
      </c>
      <c r="D67" s="176" t="s">
        <v>179</v>
      </c>
      <c r="F67" s="221"/>
      <c r="G67" s="180"/>
      <c r="H67" s="219"/>
      <c r="I67" s="697"/>
    </row>
    <row r="68" spans="1:14" ht="12.9" customHeight="1">
      <c r="A68" s="175">
        <v>213</v>
      </c>
      <c r="D68" s="176" t="s">
        <v>65</v>
      </c>
      <c r="F68" s="222"/>
      <c r="G68" s="198"/>
      <c r="H68" s="217"/>
      <c r="I68" s="697"/>
    </row>
    <row r="69" spans="1:14" ht="6" customHeight="1">
      <c r="A69" s="169"/>
      <c r="I69" s="697"/>
    </row>
    <row r="70" spans="1:14" ht="15" customHeight="1">
      <c r="A70" s="169"/>
      <c r="F70" s="225">
        <f>SUM(F66:F68)</f>
        <v>0</v>
      </c>
      <c r="H70" s="225">
        <f>SUM(H66:H68)</f>
        <v>0</v>
      </c>
      <c r="I70" s="697"/>
    </row>
    <row r="71" spans="1:14" ht="15.6">
      <c r="A71" s="169"/>
      <c r="D71" s="171" t="s">
        <v>66</v>
      </c>
      <c r="E71" s="172"/>
      <c r="I71" s="697"/>
    </row>
    <row r="72" spans="1:14" ht="2.25" customHeight="1">
      <c r="A72" s="169"/>
      <c r="I72" s="697"/>
    </row>
    <row r="73" spans="1:14" ht="12.9" customHeight="1">
      <c r="A73" s="175">
        <v>290</v>
      </c>
      <c r="C73" s="176"/>
      <c r="D73" s="176" t="s">
        <v>206</v>
      </c>
      <c r="F73" s="199">
        <f>H77-H74+F42</f>
        <v>0</v>
      </c>
      <c r="G73" s="193"/>
      <c r="H73" s="218"/>
      <c r="I73" s="697"/>
      <c r="M73" s="97"/>
    </row>
    <row r="74" spans="1:14" ht="12.9" customHeight="1">
      <c r="A74" s="175">
        <v>292</v>
      </c>
      <c r="C74" s="183"/>
      <c r="D74" s="119" t="s">
        <v>456</v>
      </c>
      <c r="F74" s="200">
        <f>'10-Suivi dons dédiés'!$J$55</f>
        <v>0</v>
      </c>
      <c r="G74" s="193"/>
      <c r="H74" s="186"/>
      <c r="I74" s="697"/>
      <c r="N74" s="97"/>
    </row>
    <row r="75" spans="1:14" ht="12.9" customHeight="1">
      <c r="A75" s="175">
        <v>299</v>
      </c>
      <c r="C75" s="176"/>
      <c r="D75" s="183" t="s">
        <v>207</v>
      </c>
      <c r="F75" s="201">
        <f>+'5-REVENUS'!H59-'6-DÉPENSES'!G84</f>
        <v>0</v>
      </c>
      <c r="G75" s="202"/>
      <c r="H75" s="201">
        <f>+'5-REVENUS'!J59-'6-DÉPENSES'!I84</f>
        <v>0</v>
      </c>
      <c r="I75" s="697"/>
    </row>
    <row r="76" spans="1:14" ht="12.9" customHeight="1">
      <c r="A76" s="169"/>
      <c r="F76" s="86"/>
      <c r="G76" s="86"/>
      <c r="H76" s="86"/>
      <c r="I76" s="697"/>
      <c r="M76" s="203"/>
    </row>
    <row r="77" spans="1:14" ht="15.9" customHeight="1">
      <c r="A77" s="169"/>
      <c r="C77" s="86" t="s">
        <v>208</v>
      </c>
      <c r="E77" s="204">
        <f>'1-Présentation'!I7</f>
        <v>2024</v>
      </c>
      <c r="F77" s="223">
        <f>+F73+F74+F75</f>
        <v>0</v>
      </c>
      <c r="G77" s="95"/>
      <c r="H77" s="224">
        <f>+H73+H74+H75</f>
        <v>0</v>
      </c>
      <c r="I77" s="697"/>
    </row>
    <row r="78" spans="1:14" ht="6" customHeight="1">
      <c r="A78" s="169"/>
      <c r="F78" s="187"/>
      <c r="G78" s="187"/>
      <c r="H78" s="205"/>
      <c r="I78" s="697"/>
    </row>
    <row r="79" spans="1:14" ht="6" customHeight="1">
      <c r="A79" s="169"/>
      <c r="H79" s="190"/>
      <c r="I79" s="697"/>
    </row>
    <row r="80" spans="1:14" ht="20.100000000000001" customHeight="1" thickBot="1">
      <c r="A80" s="169"/>
      <c r="C80" s="95" t="s">
        <v>67</v>
      </c>
      <c r="D80" s="95"/>
      <c r="E80" s="95"/>
      <c r="F80" s="191">
        <f>F77+F70+F63</f>
        <v>0</v>
      </c>
      <c r="G80" s="95"/>
      <c r="H80" s="191">
        <f>H77+H70+H63</f>
        <v>0</v>
      </c>
      <c r="I80" s="697"/>
    </row>
    <row r="81" spans="1:9" ht="7.5" customHeight="1" thickTop="1" thickBot="1">
      <c r="A81" s="206"/>
      <c r="B81" s="207"/>
      <c r="C81" s="207"/>
      <c r="D81" s="207"/>
      <c r="E81" s="207"/>
      <c r="F81" s="208"/>
      <c r="G81" s="208"/>
      <c r="H81" s="209"/>
      <c r="I81" s="698"/>
    </row>
  </sheetData>
  <sheetProtection algorithmName="SHA-512" hashValue="+54lNVCJ24ehOZqlrgv3cQW2h9nEbJVvHNpXlzfJ/yDm9QMCxAS8/d6AqUHOuNrGm5SwX/xUHjr5r7oofeIdpw==" saltValue="UMSyxRuWVYJBVSTSh4zHlg==" spinCount="100000" sheet="1" objects="1" scenarios="1" selectLockedCells="1"/>
  <mergeCells count="6">
    <mergeCell ref="A1:I1"/>
    <mergeCell ref="I6:I81"/>
    <mergeCell ref="A2:I2"/>
    <mergeCell ref="A3:I3"/>
    <mergeCell ref="A4:D4"/>
    <mergeCell ref="A5:I5"/>
  </mergeCells>
  <phoneticPr fontId="3" type="noConversion"/>
  <printOptions horizontalCentered="1" verticalCentered="1"/>
  <pageMargins left="0.59055118110236227" right="0.51181102362204722" top="0.39370078740157483" bottom="0.39370078740157483" header="0.31496062992125984" footer="0.27559055118110237"/>
  <pageSetup paperSize="9" scale="89" orientation="portrait" r:id="rId1"/>
  <headerFooter alignWithMargins="0">
    <oddFooter>&amp;C
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pageSetUpPr fitToPage="1"/>
  </sheetPr>
  <dimension ref="A1:O60"/>
  <sheetViews>
    <sheetView zoomScaleNormal="100" zoomScaleSheetLayoutView="100" workbookViewId="0">
      <selection activeCell="J9" sqref="J9"/>
    </sheetView>
  </sheetViews>
  <sheetFormatPr baseColWidth="10" defaultColWidth="9.109375" defaultRowHeight="13.2"/>
  <cols>
    <col min="1" max="1" width="6.6640625" style="267" customWidth="1"/>
    <col min="2" max="2" width="0.88671875" style="227" customWidth="1"/>
    <col min="3" max="3" width="1.6640625" style="227" customWidth="1"/>
    <col min="4" max="4" width="5.6640625" style="227" customWidth="1"/>
    <col min="5" max="5" width="47.109375" style="227" customWidth="1"/>
    <col min="6" max="6" width="8.6640625" style="227" customWidth="1"/>
    <col min="7" max="7" width="4" style="227" customWidth="1"/>
    <col min="8" max="8" width="14.6640625" style="237" bestFit="1" customWidth="1"/>
    <col min="9" max="9" width="1.33203125" style="237" customWidth="1"/>
    <col min="10" max="10" width="15.88671875" style="227" customWidth="1"/>
    <col min="11" max="11" width="1.33203125" style="227" customWidth="1"/>
    <col min="12" max="16384" width="9.109375" style="227"/>
  </cols>
  <sheetData>
    <row r="1" spans="1:11" ht="18" customHeight="1">
      <c r="A1" s="709" t="s">
        <v>202</v>
      </c>
      <c r="B1" s="709"/>
      <c r="C1" s="709"/>
      <c r="D1" s="709"/>
      <c r="E1" s="709"/>
      <c r="F1" s="709"/>
      <c r="G1" s="709"/>
      <c r="H1" s="709"/>
      <c r="I1" s="709"/>
      <c r="J1" s="709"/>
      <c r="K1" s="709"/>
    </row>
    <row r="2" spans="1:11" ht="21" customHeight="1" thickBot="1">
      <c r="A2" s="700">
        <f>'1-Présentation'!A4:L4</f>
        <v>0</v>
      </c>
      <c r="B2" s="700"/>
      <c r="C2" s="700"/>
      <c r="D2" s="700"/>
      <c r="E2" s="700"/>
      <c r="F2" s="700"/>
      <c r="G2" s="700"/>
      <c r="H2" s="700"/>
      <c r="I2" s="700"/>
      <c r="J2" s="700"/>
      <c r="K2" s="700"/>
    </row>
    <row r="3" spans="1:11" ht="21" customHeight="1">
      <c r="A3" s="638" t="s">
        <v>211</v>
      </c>
      <c r="B3" s="639"/>
      <c r="C3" s="639"/>
      <c r="D3" s="639"/>
      <c r="E3" s="639"/>
      <c r="F3" s="639"/>
      <c r="G3" s="639"/>
      <c r="H3" s="639"/>
      <c r="I3" s="639"/>
      <c r="J3" s="639"/>
      <c r="K3" s="228"/>
    </row>
    <row r="4" spans="1:11" ht="18" customHeight="1" thickBot="1">
      <c r="A4" s="715" t="s">
        <v>210</v>
      </c>
      <c r="B4" s="716"/>
      <c r="C4" s="716"/>
      <c r="D4" s="716"/>
      <c r="E4" s="716"/>
      <c r="F4" s="229">
        <f>'1-Présentation'!I7</f>
        <v>2024</v>
      </c>
      <c r="G4" s="717"/>
      <c r="H4" s="716"/>
      <c r="I4" s="716"/>
      <c r="J4" s="716"/>
      <c r="K4" s="718"/>
    </row>
    <row r="5" spans="1:11" ht="16.5" customHeight="1" thickTop="1">
      <c r="A5" s="230"/>
      <c r="B5" s="231"/>
      <c r="C5" s="231"/>
      <c r="D5" s="231"/>
      <c r="E5" s="231"/>
      <c r="F5" s="231"/>
      <c r="G5" s="231"/>
      <c r="H5" s="232">
        <f>+F4</f>
        <v>2024</v>
      </c>
      <c r="I5" s="233"/>
      <c r="J5" s="232">
        <f>+H5-1</f>
        <v>2023</v>
      </c>
      <c r="K5" s="712"/>
    </row>
    <row r="6" spans="1:11" ht="15" customHeight="1">
      <c r="A6" s="234"/>
      <c r="B6" s="235"/>
      <c r="C6" s="71" t="s">
        <v>68</v>
      </c>
      <c r="H6" s="236"/>
      <c r="K6" s="713"/>
    </row>
    <row r="7" spans="1:11" ht="15" customHeight="1">
      <c r="A7" s="234">
        <v>401</v>
      </c>
      <c r="B7" s="235"/>
      <c r="D7" s="227" t="s">
        <v>69</v>
      </c>
      <c r="H7" s="268"/>
      <c r="I7" s="238"/>
      <c r="J7" s="268"/>
      <c r="K7" s="713"/>
    </row>
    <row r="8" spans="1:11" ht="15" customHeight="1">
      <c r="A8" s="234">
        <v>402</v>
      </c>
      <c r="B8" s="235"/>
      <c r="D8" s="227" t="s">
        <v>70</v>
      </c>
      <c r="H8" s="269"/>
      <c r="I8" s="238"/>
      <c r="J8" s="269"/>
      <c r="K8" s="713"/>
    </row>
    <row r="9" spans="1:11" ht="15" customHeight="1">
      <c r="A9" s="234">
        <v>403</v>
      </c>
      <c r="B9" s="235"/>
      <c r="D9" s="227" t="s">
        <v>71</v>
      </c>
      <c r="H9" s="269"/>
      <c r="I9" s="238"/>
      <c r="J9" s="269"/>
      <c r="K9" s="713"/>
    </row>
    <row r="10" spans="1:11" ht="15" customHeight="1">
      <c r="A10" s="234">
        <v>404</v>
      </c>
      <c r="B10" s="235"/>
      <c r="D10" s="227" t="s">
        <v>395</v>
      </c>
      <c r="H10" s="269"/>
      <c r="I10" s="238"/>
      <c r="J10" s="269"/>
      <c r="K10" s="713"/>
    </row>
    <row r="11" spans="1:11" ht="15" customHeight="1">
      <c r="A11" s="234">
        <v>406</v>
      </c>
      <c r="B11" s="235"/>
      <c r="D11" s="227" t="s">
        <v>72</v>
      </c>
      <c r="H11" s="269"/>
      <c r="I11" s="238"/>
      <c r="J11" s="269"/>
      <c r="K11" s="713"/>
    </row>
    <row r="12" spans="1:11" ht="15" customHeight="1">
      <c r="A12" s="234">
        <v>407</v>
      </c>
      <c r="B12" s="235"/>
      <c r="D12" s="227" t="s">
        <v>73</v>
      </c>
      <c r="H12" s="269"/>
      <c r="I12" s="238"/>
      <c r="J12" s="269"/>
      <c r="K12" s="713"/>
    </row>
    <row r="13" spans="1:11" ht="15" customHeight="1">
      <c r="A13" s="234">
        <v>408</v>
      </c>
      <c r="B13" s="235"/>
      <c r="D13" s="227" t="s">
        <v>74</v>
      </c>
      <c r="H13" s="269"/>
      <c r="I13" s="238"/>
      <c r="J13" s="269"/>
      <c r="K13" s="713"/>
    </row>
    <row r="14" spans="1:11" ht="15" customHeight="1">
      <c r="A14" s="234">
        <v>409</v>
      </c>
      <c r="B14" s="235"/>
      <c r="D14" s="227" t="s">
        <v>75</v>
      </c>
      <c r="H14" s="269"/>
      <c r="I14" s="238"/>
      <c r="J14" s="269"/>
      <c r="K14" s="713"/>
    </row>
    <row r="15" spans="1:11" ht="15" customHeight="1">
      <c r="A15" s="234"/>
      <c r="B15" s="235"/>
      <c r="D15" s="227" t="s">
        <v>76</v>
      </c>
      <c r="H15" s="17"/>
      <c r="I15" s="238"/>
      <c r="J15" s="17"/>
      <c r="K15" s="713"/>
    </row>
    <row r="16" spans="1:11" ht="15" customHeight="1">
      <c r="A16" s="234">
        <v>410</v>
      </c>
      <c r="B16" s="235"/>
      <c r="D16" s="227" t="s">
        <v>77</v>
      </c>
      <c r="E16" s="227" t="s">
        <v>78</v>
      </c>
      <c r="H16" s="269"/>
      <c r="I16" s="238"/>
      <c r="J16" s="269"/>
      <c r="K16" s="713"/>
    </row>
    <row r="17" spans="1:11" ht="15" customHeight="1">
      <c r="A17" s="234">
        <v>411</v>
      </c>
      <c r="B17" s="235"/>
      <c r="D17" s="227" t="s">
        <v>79</v>
      </c>
      <c r="E17" s="227" t="s">
        <v>80</v>
      </c>
      <c r="H17" s="269"/>
      <c r="I17" s="238"/>
      <c r="J17" s="269"/>
      <c r="K17" s="713"/>
    </row>
    <row r="18" spans="1:11" ht="15" customHeight="1">
      <c r="A18" s="234">
        <v>412</v>
      </c>
      <c r="B18" s="235"/>
      <c r="D18" s="227" t="s">
        <v>81</v>
      </c>
      <c r="E18" s="227" t="s">
        <v>82</v>
      </c>
      <c r="H18" s="269"/>
      <c r="I18" s="238"/>
      <c r="J18" s="269"/>
      <c r="K18" s="713"/>
    </row>
    <row r="19" spans="1:11" ht="15" customHeight="1">
      <c r="A19" s="234">
        <v>413</v>
      </c>
      <c r="B19" s="235"/>
      <c r="D19" s="227" t="s">
        <v>83</v>
      </c>
      <c r="E19" s="227" t="s">
        <v>84</v>
      </c>
      <c r="H19" s="269"/>
      <c r="I19" s="238"/>
      <c r="J19" s="269"/>
      <c r="K19" s="713"/>
    </row>
    <row r="20" spans="1:11" ht="15" customHeight="1">
      <c r="A20" s="234">
        <v>414</v>
      </c>
      <c r="B20" s="235"/>
      <c r="D20" s="227" t="s">
        <v>85</v>
      </c>
      <c r="E20" s="227" t="s">
        <v>86</v>
      </c>
      <c r="H20" s="269"/>
      <c r="I20" s="238"/>
      <c r="J20" s="269"/>
      <c r="K20" s="713"/>
    </row>
    <row r="21" spans="1:11" ht="15" customHeight="1">
      <c r="A21" s="234">
        <v>415</v>
      </c>
      <c r="B21" s="235"/>
      <c r="D21" s="227" t="s">
        <v>87</v>
      </c>
      <c r="H21" s="270"/>
      <c r="I21" s="239"/>
      <c r="J21" s="270"/>
      <c r="K21" s="713"/>
    </row>
    <row r="22" spans="1:11" ht="3" customHeight="1">
      <c r="A22" s="234"/>
      <c r="B22" s="235"/>
      <c r="H22" s="240"/>
      <c r="J22" s="240"/>
      <c r="K22" s="713"/>
    </row>
    <row r="23" spans="1:11" ht="12.75" customHeight="1">
      <c r="A23" s="234"/>
      <c r="B23" s="235"/>
      <c r="H23" s="225">
        <f>SUM(H7:H14,H16:H21)</f>
        <v>0</v>
      </c>
      <c r="J23" s="225">
        <f>SUM(J7:J14,J16:J21)</f>
        <v>0</v>
      </c>
      <c r="K23" s="713"/>
    </row>
    <row r="24" spans="1:11" ht="15" customHeight="1">
      <c r="A24" s="234"/>
      <c r="B24" s="235"/>
      <c r="C24" s="71" t="s">
        <v>88</v>
      </c>
      <c r="H24" s="236"/>
      <c r="K24" s="713"/>
    </row>
    <row r="25" spans="1:11" ht="15" customHeight="1">
      <c r="A25" s="234">
        <v>421</v>
      </c>
      <c r="B25" s="235"/>
      <c r="D25" s="227" t="s">
        <v>89</v>
      </c>
      <c r="H25" s="268"/>
      <c r="I25" s="241"/>
      <c r="J25" s="268"/>
      <c r="K25" s="713"/>
    </row>
    <row r="26" spans="1:11" ht="15" customHeight="1">
      <c r="A26" s="234">
        <v>422</v>
      </c>
      <c r="B26" s="235"/>
      <c r="D26" s="227" t="s">
        <v>90</v>
      </c>
      <c r="H26" s="269"/>
      <c r="I26" s="241"/>
      <c r="J26" s="269"/>
      <c r="K26" s="713"/>
    </row>
    <row r="27" spans="1:11" ht="15" customHeight="1">
      <c r="A27" s="234">
        <v>423</v>
      </c>
      <c r="B27" s="235"/>
      <c r="D27" s="227" t="s">
        <v>91</v>
      </c>
      <c r="H27" s="270"/>
      <c r="I27" s="242"/>
      <c r="J27" s="270"/>
      <c r="K27" s="713"/>
    </row>
    <row r="28" spans="1:11" ht="2.25" customHeight="1">
      <c r="A28" s="234"/>
      <c r="B28" s="235"/>
      <c r="H28" s="243"/>
      <c r="I28" s="244"/>
      <c r="J28" s="243"/>
      <c r="K28" s="713"/>
    </row>
    <row r="29" spans="1:11" ht="12.75" customHeight="1">
      <c r="A29" s="234"/>
      <c r="B29" s="235"/>
      <c r="H29" s="225">
        <f>SUM(H25:H27)</f>
        <v>0</v>
      </c>
      <c r="J29" s="225">
        <f>SUM(J25:J27)</f>
        <v>0</v>
      </c>
      <c r="K29" s="713"/>
    </row>
    <row r="30" spans="1:11" ht="15" customHeight="1">
      <c r="A30" s="234"/>
      <c r="B30" s="235"/>
      <c r="C30" s="71" t="s">
        <v>446</v>
      </c>
      <c r="H30" s="236"/>
      <c r="K30" s="713"/>
    </row>
    <row r="31" spans="1:11" ht="15" customHeight="1">
      <c r="A31" s="234">
        <v>431</v>
      </c>
      <c r="B31" s="235"/>
      <c r="D31" s="227" t="s">
        <v>92</v>
      </c>
      <c r="H31" s="268"/>
      <c r="I31" s="241"/>
      <c r="J31" s="268"/>
      <c r="K31" s="713"/>
    </row>
    <row r="32" spans="1:11" ht="15" customHeight="1">
      <c r="A32" s="234">
        <v>432</v>
      </c>
      <c r="B32" s="235"/>
      <c r="D32" s="227" t="s">
        <v>93</v>
      </c>
      <c r="H32" s="269"/>
      <c r="I32" s="241"/>
      <c r="J32" s="269"/>
      <c r="K32" s="713"/>
    </row>
    <row r="33" spans="1:15" ht="15" customHeight="1">
      <c r="A33" s="234">
        <v>433</v>
      </c>
      <c r="B33" s="235"/>
      <c r="D33" s="227" t="s">
        <v>94</v>
      </c>
      <c r="H33" s="269"/>
      <c r="I33" s="241"/>
      <c r="J33" s="269"/>
      <c r="K33" s="713"/>
    </row>
    <row r="34" spans="1:15" ht="15" customHeight="1">
      <c r="A34" s="234">
        <v>434</v>
      </c>
      <c r="B34" s="235"/>
      <c r="D34" s="113" t="s">
        <v>480</v>
      </c>
      <c r="E34" s="245"/>
      <c r="H34" s="270"/>
      <c r="I34" s="239"/>
      <c r="J34" s="270"/>
      <c r="K34" s="713"/>
    </row>
    <row r="35" spans="1:15" ht="3" customHeight="1">
      <c r="A35" s="234"/>
      <c r="B35" s="235"/>
      <c r="H35" s="240"/>
      <c r="J35" s="240"/>
      <c r="K35" s="713"/>
    </row>
    <row r="36" spans="1:15" ht="13.5" customHeight="1">
      <c r="A36" s="234"/>
      <c r="B36" s="235"/>
      <c r="H36" s="225">
        <f>SUM(H31:H34)</f>
        <v>0</v>
      </c>
      <c r="J36" s="225">
        <f>SUM(J31:J34)</f>
        <v>0</v>
      </c>
      <c r="K36" s="713"/>
    </row>
    <row r="37" spans="1:15" ht="15" customHeight="1">
      <c r="A37" s="234"/>
      <c r="B37" s="235"/>
      <c r="C37" s="71" t="s">
        <v>95</v>
      </c>
      <c r="H37" s="246"/>
      <c r="I37" s="227"/>
      <c r="J37" s="246"/>
      <c r="K37" s="713"/>
    </row>
    <row r="38" spans="1:15" ht="15" customHeight="1">
      <c r="A38" s="234">
        <v>441</v>
      </c>
      <c r="B38" s="235"/>
      <c r="C38" s="71"/>
      <c r="D38" s="227" t="s">
        <v>97</v>
      </c>
      <c r="H38" s="220"/>
      <c r="I38" s="247"/>
      <c r="J38" s="220"/>
      <c r="K38" s="713"/>
      <c r="M38" s="248"/>
    </row>
    <row r="39" spans="1:15" ht="15" customHeight="1">
      <c r="A39" s="234">
        <v>442</v>
      </c>
      <c r="B39" s="235"/>
      <c r="C39" s="71"/>
      <c r="D39" s="227" t="s">
        <v>394</v>
      </c>
      <c r="H39" s="217"/>
      <c r="I39" s="249">
        <f>SUM(H38:H39)</f>
        <v>0</v>
      </c>
      <c r="J39" s="217"/>
      <c r="K39" s="713"/>
    </row>
    <row r="40" spans="1:15" ht="3" customHeight="1">
      <c r="A40" s="234"/>
      <c r="B40" s="235"/>
      <c r="C40" s="227" t="s">
        <v>96</v>
      </c>
      <c r="H40" s="176"/>
      <c r="I40" s="250"/>
      <c r="J40" s="176"/>
      <c r="K40" s="713"/>
    </row>
    <row r="41" spans="1:15" ht="13.5" customHeight="1">
      <c r="A41" s="234"/>
      <c r="B41" s="235"/>
      <c r="H41" s="225">
        <f>SUM(H38:H39)</f>
        <v>0</v>
      </c>
      <c r="I41" s="170"/>
      <c r="J41" s="225">
        <f>SUM(J38:J39)</f>
        <v>0</v>
      </c>
      <c r="K41" s="713"/>
    </row>
    <row r="42" spans="1:15" ht="15" customHeight="1">
      <c r="A42" s="234"/>
      <c r="B42" s="235"/>
      <c r="C42" s="71" t="s">
        <v>98</v>
      </c>
      <c r="K42" s="713"/>
    </row>
    <row r="43" spans="1:15" ht="15" customHeight="1">
      <c r="A43" s="234">
        <v>451</v>
      </c>
      <c r="B43" s="235"/>
      <c r="D43" s="113" t="s">
        <v>482</v>
      </c>
      <c r="H43" s="268"/>
      <c r="J43" s="268"/>
      <c r="K43" s="713"/>
    </row>
    <row r="44" spans="1:15" ht="15" customHeight="1">
      <c r="A44" s="234">
        <v>454</v>
      </c>
      <c r="B44" s="235"/>
      <c r="D44" s="227" t="s">
        <v>197</v>
      </c>
      <c r="H44" s="270"/>
      <c r="J44" s="269"/>
      <c r="K44" s="713"/>
    </row>
    <row r="45" spans="1:15" ht="15" customHeight="1">
      <c r="A45" s="234">
        <v>459</v>
      </c>
      <c r="B45" s="235"/>
      <c r="D45" s="6" t="s">
        <v>483</v>
      </c>
      <c r="E45" s="7"/>
      <c r="H45" s="272">
        <f>-('10-Suivi dons dédiés'!$J$29)</f>
        <v>0</v>
      </c>
      <c r="J45" s="269"/>
      <c r="K45" s="713"/>
      <c r="O45" s="113"/>
    </row>
    <row r="46" spans="1:15" ht="15" customHeight="1">
      <c r="A46" s="234">
        <v>460</v>
      </c>
      <c r="B46" s="235"/>
      <c r="D46" s="113" t="s">
        <v>479</v>
      </c>
      <c r="H46" s="268"/>
      <c r="J46" s="269"/>
      <c r="K46" s="713"/>
    </row>
    <row r="47" spans="1:15" ht="15" customHeight="1">
      <c r="A47" s="234">
        <v>461</v>
      </c>
      <c r="B47" s="235"/>
      <c r="D47" s="227" t="s">
        <v>169</v>
      </c>
      <c r="H47" s="269"/>
      <c r="J47" s="269"/>
      <c r="K47" s="713"/>
    </row>
    <row r="48" spans="1:15" ht="15" customHeight="1">
      <c r="A48" s="234">
        <v>462</v>
      </c>
      <c r="B48" s="235"/>
      <c r="D48" s="227" t="s">
        <v>99</v>
      </c>
      <c r="H48" s="269"/>
      <c r="J48" s="269"/>
      <c r="K48" s="713"/>
    </row>
    <row r="49" spans="1:11" ht="15" customHeight="1">
      <c r="A49" s="234"/>
      <c r="B49" s="235"/>
      <c r="D49" s="710" t="s">
        <v>292</v>
      </c>
      <c r="E49" s="711"/>
      <c r="H49" s="271"/>
      <c r="J49" s="271"/>
      <c r="K49" s="713"/>
    </row>
    <row r="50" spans="1:11" ht="15" customHeight="1">
      <c r="A50" s="234">
        <v>463</v>
      </c>
      <c r="B50" s="235"/>
      <c r="D50" s="134" t="s">
        <v>447</v>
      </c>
      <c r="E50" s="251"/>
      <c r="H50" s="269"/>
      <c r="I50" s="241"/>
      <c r="J50" s="269"/>
      <c r="K50" s="713"/>
    </row>
    <row r="51" spans="1:11" ht="15" customHeight="1">
      <c r="A51" s="234">
        <v>464</v>
      </c>
      <c r="B51" s="235"/>
      <c r="D51" s="113" t="s">
        <v>484</v>
      </c>
      <c r="H51" s="269"/>
      <c r="I51" s="241"/>
      <c r="J51" s="269"/>
      <c r="K51" s="713"/>
    </row>
    <row r="52" spans="1:11" ht="15" customHeight="1">
      <c r="A52" s="234">
        <v>465</v>
      </c>
      <c r="B52" s="235"/>
      <c r="D52" s="113" t="s">
        <v>170</v>
      </c>
      <c r="H52" s="269"/>
      <c r="I52" s="241"/>
      <c r="J52" s="269"/>
      <c r="K52" s="713"/>
    </row>
    <row r="53" spans="1:11" ht="15" customHeight="1">
      <c r="A53" s="234">
        <v>466</v>
      </c>
      <c r="B53" s="235"/>
      <c r="D53" s="15" t="s">
        <v>494</v>
      </c>
      <c r="E53" s="15"/>
      <c r="H53" s="269"/>
      <c r="I53" s="241"/>
      <c r="J53" s="269"/>
      <c r="K53" s="713"/>
    </row>
    <row r="54" spans="1:11" ht="15" customHeight="1">
      <c r="A54" s="234">
        <v>468</v>
      </c>
      <c r="B54" s="235"/>
      <c r="D54" s="227" t="s">
        <v>100</v>
      </c>
      <c r="H54" s="269"/>
      <c r="I54" s="252"/>
      <c r="J54" s="269"/>
      <c r="K54" s="713"/>
    </row>
    <row r="55" spans="1:11" ht="15" customHeight="1">
      <c r="A55" s="234"/>
      <c r="B55" s="235"/>
      <c r="D55" s="123" t="s">
        <v>478</v>
      </c>
      <c r="H55" s="271"/>
      <c r="I55" s="253"/>
      <c r="J55" s="271"/>
      <c r="K55" s="713"/>
    </row>
    <row r="56" spans="1:11" ht="15" customHeight="1">
      <c r="A56" s="234">
        <v>469</v>
      </c>
      <c r="B56" s="235"/>
      <c r="D56" s="113" t="s">
        <v>458</v>
      </c>
      <c r="H56" s="270"/>
      <c r="I56" s="242"/>
      <c r="J56" s="270"/>
      <c r="K56" s="713"/>
    </row>
    <row r="57" spans="1:11" ht="2.25" customHeight="1">
      <c r="A57" s="234"/>
      <c r="B57" s="235"/>
      <c r="J57" s="237"/>
      <c r="K57" s="713"/>
    </row>
    <row r="58" spans="1:11" ht="15" customHeight="1">
      <c r="A58" s="234"/>
      <c r="B58" s="235"/>
      <c r="H58" s="225">
        <f>SUM(H43:H48,H50:H54,H56)</f>
        <v>0</v>
      </c>
      <c r="J58" s="225">
        <f>SUM(J43:J48,J50:J54,J56)</f>
        <v>0</v>
      </c>
      <c r="K58" s="713"/>
    </row>
    <row r="59" spans="1:11" ht="20.399999999999999">
      <c r="A59" s="254" t="s">
        <v>190</v>
      </c>
      <c r="B59" s="235"/>
      <c r="C59" s="255" t="s">
        <v>101</v>
      </c>
      <c r="F59" s="256"/>
      <c r="G59" s="257" t="s">
        <v>190</v>
      </c>
      <c r="H59" s="258">
        <f>SUM(H23,H29,H36,H41,H58)</f>
        <v>0</v>
      </c>
      <c r="I59" s="259"/>
      <c r="J59" s="258">
        <f>SUM(J23,J29,J36,J41,J58)</f>
        <v>0</v>
      </c>
      <c r="K59" s="713"/>
    </row>
    <row r="60" spans="1:11" ht="13.8" thickBot="1">
      <c r="A60" s="260"/>
      <c r="B60" s="261"/>
      <c r="C60" s="262" t="s">
        <v>459</v>
      </c>
      <c r="D60" s="263"/>
      <c r="E60" s="264"/>
      <c r="F60" s="264"/>
      <c r="G60" s="264"/>
      <c r="H60" s="265"/>
      <c r="I60" s="265"/>
      <c r="J60" s="266"/>
      <c r="K60" s="714"/>
    </row>
  </sheetData>
  <sheetProtection algorithmName="SHA-512" hashValue="fgyVJstH+3KHg8VvLDoDdVQ/a1ovxqkJNKrgSnXtRJYWvOs4OCDXqcsIWPz9RybnjsyrNmoTl9ntQT1DyBPn1w==" saltValue="n6gqY3jii6RiZGGsehTkWQ==" spinCount="100000" sheet="1" objects="1" scenarios="1" selectLockedCells="1"/>
  <mergeCells count="7">
    <mergeCell ref="A1:K1"/>
    <mergeCell ref="A3:J3"/>
    <mergeCell ref="D49:E49"/>
    <mergeCell ref="K5:K60"/>
    <mergeCell ref="A2:K2"/>
    <mergeCell ref="A4:E4"/>
    <mergeCell ref="G4:K4"/>
  </mergeCells>
  <phoneticPr fontId="3" type="noConversion"/>
  <printOptions horizontalCentered="1" verticalCentered="1"/>
  <pageMargins left="0.47244094488188981" right="0.47244094488188981" top="0.39370078740157483" bottom="0.39370078740157483" header="0.39370078740157483" footer="0.31496062992125984"/>
  <pageSetup scale="88" orientation="portrait" r:id="rId1"/>
  <headerFooter alignWithMargins="0">
    <oddHeader xml:space="preserve">&amp;R&amp;"Arial,Gras"&amp;Y
</oddHead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pageSetUpPr fitToPage="1"/>
  </sheetPr>
  <dimension ref="A1:J85"/>
  <sheetViews>
    <sheetView zoomScaleNormal="100" workbookViewId="0">
      <selection activeCell="I25" sqref="I25"/>
    </sheetView>
  </sheetViews>
  <sheetFormatPr baseColWidth="10" defaultColWidth="9.109375" defaultRowHeight="13.2"/>
  <cols>
    <col min="1" max="1" width="6.6640625" style="210" customWidth="1"/>
    <col min="2" max="2" width="0.88671875" style="86" customWidth="1"/>
    <col min="3" max="3" width="1.6640625" style="86" customWidth="1"/>
    <col min="4" max="4" width="25" style="86" customWidth="1"/>
    <col min="5" max="5" width="23.5546875" style="86" customWidth="1"/>
    <col min="6" max="6" width="10.33203125" style="86" customWidth="1"/>
    <col min="7" max="7" width="16.6640625" style="170" bestFit="1" customWidth="1"/>
    <col min="8" max="8" width="1.6640625" style="170" customWidth="1"/>
    <col min="9" max="9" width="16.6640625" style="86" bestFit="1" customWidth="1"/>
    <col min="10" max="10" width="1.33203125" style="86" customWidth="1"/>
    <col min="11" max="16384" width="9.109375" style="86"/>
  </cols>
  <sheetData>
    <row r="1" spans="1:10" ht="16.5" customHeight="1">
      <c r="A1" s="721" t="s">
        <v>201</v>
      </c>
      <c r="B1" s="721"/>
      <c r="C1" s="721"/>
      <c r="D1" s="721"/>
      <c r="E1" s="721"/>
      <c r="F1" s="721"/>
      <c r="G1" s="721"/>
      <c r="H1" s="721"/>
      <c r="I1" s="721"/>
      <c r="J1" s="721"/>
    </row>
    <row r="2" spans="1:10" ht="13.5" customHeight="1" thickBot="1">
      <c r="A2" s="721">
        <f>'1-Présentation'!A4:L4</f>
        <v>0</v>
      </c>
      <c r="B2" s="721"/>
      <c r="C2" s="721"/>
      <c r="D2" s="721"/>
      <c r="E2" s="721"/>
      <c r="F2" s="721"/>
      <c r="G2" s="721"/>
      <c r="H2" s="721"/>
      <c r="I2" s="721"/>
      <c r="J2" s="721"/>
    </row>
    <row r="3" spans="1:10" ht="15" customHeight="1">
      <c r="A3" s="719" t="s">
        <v>212</v>
      </c>
      <c r="B3" s="720"/>
      <c r="C3" s="720"/>
      <c r="D3" s="720"/>
      <c r="E3" s="720"/>
      <c r="F3" s="720"/>
      <c r="G3" s="720"/>
      <c r="H3" s="720"/>
      <c r="I3" s="720"/>
      <c r="J3" s="228"/>
    </row>
    <row r="4" spans="1:10" ht="14.25" customHeight="1" thickBot="1">
      <c r="A4" s="722" t="s">
        <v>210</v>
      </c>
      <c r="B4" s="723"/>
      <c r="C4" s="723"/>
      <c r="D4" s="723"/>
      <c r="E4" s="723"/>
      <c r="F4" s="229">
        <f>'1-Présentation'!I7</f>
        <v>2024</v>
      </c>
      <c r="G4" s="724"/>
      <c r="H4" s="724"/>
      <c r="I4" s="724"/>
      <c r="J4" s="725"/>
    </row>
    <row r="5" spans="1:10" ht="16.5" customHeight="1" thickTop="1">
      <c r="A5" s="169"/>
      <c r="G5" s="273">
        <f>+F4</f>
        <v>2024</v>
      </c>
      <c r="H5" s="204"/>
      <c r="I5" s="273">
        <f>+G5-1</f>
        <v>2023</v>
      </c>
      <c r="J5" s="697"/>
    </row>
    <row r="6" spans="1:10" ht="13.5" customHeight="1">
      <c r="A6" s="169"/>
      <c r="C6" s="174" t="s">
        <v>104</v>
      </c>
      <c r="G6" s="274"/>
      <c r="J6" s="697"/>
    </row>
    <row r="7" spans="1:10" s="176" customFormat="1" ht="12.9" customHeight="1">
      <c r="A7" s="175">
        <v>501</v>
      </c>
      <c r="D7" s="176" t="s">
        <v>213</v>
      </c>
      <c r="G7" s="218"/>
      <c r="H7" s="247"/>
      <c r="I7" s="218"/>
      <c r="J7" s="697"/>
    </row>
    <row r="8" spans="1:10" s="176" customFormat="1" ht="12.9" customHeight="1">
      <c r="A8" s="175">
        <v>502</v>
      </c>
      <c r="D8" s="176" t="s">
        <v>105</v>
      </c>
      <c r="G8" s="219"/>
      <c r="H8" s="247"/>
      <c r="I8" s="219"/>
      <c r="J8" s="697"/>
    </row>
    <row r="9" spans="1:10" s="176" customFormat="1" ht="13.5" customHeight="1">
      <c r="A9" s="175">
        <v>503</v>
      </c>
      <c r="D9" s="10" t="s">
        <v>486</v>
      </c>
      <c r="E9" s="10"/>
      <c r="G9" s="219"/>
      <c r="H9" s="247"/>
      <c r="I9" s="219"/>
      <c r="J9" s="697"/>
    </row>
    <row r="10" spans="1:10" s="176" customFormat="1" ht="12.9" customHeight="1">
      <c r="A10" s="175">
        <v>521</v>
      </c>
      <c r="D10" s="176" t="s">
        <v>214</v>
      </c>
      <c r="G10" s="219"/>
      <c r="H10" s="247"/>
      <c r="I10" s="219"/>
      <c r="J10" s="697"/>
    </row>
    <row r="11" spans="1:10" s="176" customFormat="1" ht="12.9" customHeight="1">
      <c r="A11" s="175">
        <v>524</v>
      </c>
      <c r="D11" s="176" t="s">
        <v>106</v>
      </c>
      <c r="G11" s="219"/>
      <c r="H11" s="247"/>
      <c r="I11" s="219"/>
      <c r="J11" s="697"/>
    </row>
    <row r="12" spans="1:10" s="176" customFormat="1" ht="12.9" customHeight="1">
      <c r="A12" s="175">
        <v>537</v>
      </c>
      <c r="D12" s="176" t="s">
        <v>107</v>
      </c>
      <c r="G12" s="219"/>
      <c r="H12" s="247"/>
      <c r="I12" s="219"/>
      <c r="J12" s="697"/>
    </row>
    <row r="13" spans="1:10" s="176" customFormat="1" ht="12.9" customHeight="1">
      <c r="A13" s="175">
        <v>538</v>
      </c>
      <c r="D13" s="176" t="s">
        <v>108</v>
      </c>
      <c r="G13" s="219"/>
      <c r="H13" s="247"/>
      <c r="I13" s="219"/>
      <c r="J13" s="697"/>
    </row>
    <row r="14" spans="1:10" s="176" customFormat="1" ht="12.9" customHeight="1">
      <c r="A14" s="175">
        <v>540</v>
      </c>
      <c r="D14" s="176" t="s">
        <v>109</v>
      </c>
      <c r="G14" s="219"/>
      <c r="H14" s="275"/>
      <c r="I14" s="219"/>
      <c r="J14" s="697"/>
    </row>
    <row r="15" spans="1:10" s="176" customFormat="1" ht="12.9" customHeight="1">
      <c r="A15" s="175">
        <v>541</v>
      </c>
      <c r="D15" s="176" t="s">
        <v>110</v>
      </c>
      <c r="G15" s="217"/>
      <c r="H15" s="276">
        <f>SUM(G7:G15)</f>
        <v>0</v>
      </c>
      <c r="I15" s="217"/>
      <c r="J15" s="697"/>
    </row>
    <row r="16" spans="1:10" ht="3" customHeight="1">
      <c r="A16" s="169"/>
      <c r="G16" s="277"/>
      <c r="H16" s="86"/>
      <c r="I16" s="277"/>
      <c r="J16" s="697"/>
    </row>
    <row r="17" spans="1:10" ht="13.5" customHeight="1">
      <c r="A17" s="169"/>
      <c r="G17" s="225">
        <f>SUM(G7:G15)</f>
        <v>0</v>
      </c>
      <c r="H17" s="86"/>
      <c r="I17" s="225">
        <f>SUM(I7:I15)</f>
        <v>0</v>
      </c>
      <c r="J17" s="697"/>
    </row>
    <row r="18" spans="1:10" ht="13.5" customHeight="1">
      <c r="A18" s="169"/>
      <c r="C18" s="174" t="s">
        <v>111</v>
      </c>
      <c r="G18" s="274"/>
      <c r="I18" s="274"/>
      <c r="J18" s="697"/>
    </row>
    <row r="19" spans="1:10" s="176" customFormat="1" ht="12.9" customHeight="1">
      <c r="A19" s="175">
        <v>551</v>
      </c>
      <c r="D19" s="176" t="s">
        <v>112</v>
      </c>
      <c r="G19" s="218"/>
      <c r="H19" s="247"/>
      <c r="I19" s="218"/>
      <c r="J19" s="697"/>
    </row>
    <row r="20" spans="1:10" s="176" customFormat="1" ht="12.9" customHeight="1">
      <c r="A20" s="175">
        <v>552</v>
      </c>
      <c r="D20" s="176" t="s">
        <v>143</v>
      </c>
      <c r="E20" s="176" t="s">
        <v>113</v>
      </c>
      <c r="G20" s="219"/>
      <c r="H20" s="247"/>
      <c r="I20" s="219"/>
      <c r="J20" s="697"/>
    </row>
    <row r="21" spans="1:10" s="176" customFormat="1" ht="12.9" customHeight="1">
      <c r="A21" s="175">
        <v>553</v>
      </c>
      <c r="E21" s="176" t="s">
        <v>114</v>
      </c>
      <c r="G21" s="219"/>
      <c r="H21" s="247"/>
      <c r="I21" s="219"/>
      <c r="J21" s="697"/>
    </row>
    <row r="22" spans="1:10" s="176" customFormat="1" ht="12.9" customHeight="1">
      <c r="A22" s="175">
        <v>554</v>
      </c>
      <c r="E22" s="176" t="s">
        <v>115</v>
      </c>
      <c r="G22" s="219"/>
      <c r="H22" s="247"/>
      <c r="I22" s="219"/>
      <c r="J22" s="697"/>
    </row>
    <row r="23" spans="1:10" s="176" customFormat="1" ht="12.9" customHeight="1">
      <c r="A23" s="175">
        <v>555</v>
      </c>
      <c r="E23" s="176" t="s">
        <v>116</v>
      </c>
      <c r="G23" s="219"/>
      <c r="H23" s="247"/>
      <c r="I23" s="219"/>
      <c r="J23" s="697"/>
    </row>
    <row r="24" spans="1:10" s="176" customFormat="1" ht="12.9" customHeight="1">
      <c r="A24" s="175">
        <v>556</v>
      </c>
      <c r="E24" s="176" t="s">
        <v>117</v>
      </c>
      <c r="G24" s="216"/>
      <c r="I24" s="216"/>
      <c r="J24" s="697"/>
    </row>
    <row r="25" spans="1:10" s="176" customFormat="1" ht="12.9" customHeight="1">
      <c r="A25" s="175">
        <v>557</v>
      </c>
      <c r="D25" s="176" t="s">
        <v>118</v>
      </c>
      <c r="G25" s="217"/>
      <c r="H25" s="249">
        <f>SUM(G19:G25)</f>
        <v>0</v>
      </c>
      <c r="I25" s="217"/>
      <c r="J25" s="697"/>
    </row>
    <row r="26" spans="1:10" ht="3" customHeight="1">
      <c r="A26" s="169"/>
      <c r="G26" s="277"/>
      <c r="H26" s="278"/>
      <c r="I26" s="277"/>
      <c r="J26" s="697"/>
    </row>
    <row r="27" spans="1:10" ht="13.5" customHeight="1">
      <c r="A27" s="169"/>
      <c r="G27" s="225">
        <f>SUM(G19:G25)</f>
        <v>0</v>
      </c>
      <c r="H27" s="86"/>
      <c r="I27" s="225">
        <f>SUM(I19:I25)</f>
        <v>0</v>
      </c>
      <c r="J27" s="697"/>
    </row>
    <row r="28" spans="1:10" ht="13.5" customHeight="1">
      <c r="A28" s="169"/>
      <c r="C28" s="174" t="s">
        <v>119</v>
      </c>
      <c r="G28" s="274"/>
      <c r="I28" s="274"/>
      <c r="J28" s="697"/>
    </row>
    <row r="29" spans="1:10" s="176" customFormat="1" ht="12.9" customHeight="1">
      <c r="A29" s="175">
        <v>561</v>
      </c>
      <c r="D29" s="176" t="s">
        <v>120</v>
      </c>
      <c r="G29" s="218"/>
      <c r="H29" s="247"/>
      <c r="I29" s="218"/>
      <c r="J29" s="697"/>
    </row>
    <row r="30" spans="1:10" s="176" customFormat="1" ht="12.9" customHeight="1">
      <c r="A30" s="175">
        <v>563</v>
      </c>
      <c r="D30" s="176" t="s">
        <v>121</v>
      </c>
      <c r="G30" s="219"/>
      <c r="H30" s="247"/>
      <c r="I30" s="219"/>
      <c r="J30" s="697"/>
    </row>
    <row r="31" spans="1:10" s="176" customFormat="1" ht="12.9" customHeight="1">
      <c r="A31" s="175">
        <v>564</v>
      </c>
      <c r="D31" s="13" t="s">
        <v>485</v>
      </c>
      <c r="E31" s="13"/>
      <c r="F31" s="13"/>
      <c r="G31" s="219"/>
      <c r="H31" s="247"/>
      <c r="I31" s="219"/>
      <c r="J31" s="697"/>
    </row>
    <row r="32" spans="1:10" s="176" customFormat="1" ht="12.9" customHeight="1">
      <c r="A32" s="175">
        <v>566</v>
      </c>
      <c r="D32" s="176" t="s">
        <v>122</v>
      </c>
      <c r="G32" s="296"/>
      <c r="H32" s="276">
        <f>SUM(G29:G32)</f>
        <v>0</v>
      </c>
      <c r="I32" s="296"/>
      <c r="J32" s="697"/>
    </row>
    <row r="33" spans="1:10" ht="3" customHeight="1">
      <c r="A33" s="169"/>
      <c r="G33" s="279" t="s">
        <v>39</v>
      </c>
      <c r="I33" s="279" t="s">
        <v>39</v>
      </c>
      <c r="J33" s="697"/>
    </row>
    <row r="34" spans="1:10" ht="12.75" customHeight="1">
      <c r="A34" s="169"/>
      <c r="G34" s="225">
        <f>SUM(G29:G32)</f>
        <v>0</v>
      </c>
      <c r="I34" s="225">
        <f>SUM(I29:I32)</f>
        <v>0</v>
      </c>
      <c r="J34" s="697"/>
    </row>
    <row r="35" spans="1:10" ht="13.5" customHeight="1">
      <c r="A35" s="169"/>
      <c r="C35" s="174" t="s">
        <v>123</v>
      </c>
      <c r="I35" s="170"/>
      <c r="J35" s="697"/>
    </row>
    <row r="36" spans="1:10" ht="13.5" customHeight="1">
      <c r="A36" s="169"/>
      <c r="C36" s="280" t="s">
        <v>124</v>
      </c>
      <c r="G36" s="274"/>
      <c r="I36" s="274"/>
      <c r="J36" s="697"/>
    </row>
    <row r="37" spans="1:10" s="176" customFormat="1" ht="12.9" customHeight="1">
      <c r="A37" s="175">
        <v>610</v>
      </c>
      <c r="D37" s="176" t="s">
        <v>284</v>
      </c>
      <c r="G37" s="218"/>
      <c r="H37" s="247"/>
      <c r="I37" s="218"/>
      <c r="J37" s="697"/>
    </row>
    <row r="38" spans="1:10" s="176" customFormat="1" ht="12.9" customHeight="1">
      <c r="A38" s="175">
        <v>612</v>
      </c>
      <c r="D38" s="176" t="s">
        <v>126</v>
      </c>
      <c r="G38" s="219"/>
      <c r="H38" s="247"/>
      <c r="I38" s="219"/>
      <c r="J38" s="697"/>
    </row>
    <row r="39" spans="1:10" s="176" customFormat="1" ht="12.9" customHeight="1">
      <c r="A39" s="175">
        <v>614</v>
      </c>
      <c r="D39" s="176" t="s">
        <v>127</v>
      </c>
      <c r="G39" s="219"/>
      <c r="H39" s="247"/>
      <c r="I39" s="219"/>
      <c r="J39" s="697"/>
    </row>
    <row r="40" spans="1:10" s="176" customFormat="1" ht="12.9" customHeight="1">
      <c r="A40" s="175" t="s">
        <v>39</v>
      </c>
      <c r="D40" s="183" t="s">
        <v>332</v>
      </c>
      <c r="G40" s="295"/>
      <c r="H40" s="247"/>
      <c r="I40" s="295"/>
      <c r="J40" s="697"/>
    </row>
    <row r="41" spans="1:10" s="176" customFormat="1" ht="12.9" customHeight="1">
      <c r="A41" s="175">
        <v>615</v>
      </c>
      <c r="D41" s="176" t="s">
        <v>128</v>
      </c>
      <c r="G41" s="219"/>
      <c r="H41" s="247"/>
      <c r="I41" s="219"/>
      <c r="J41" s="697"/>
    </row>
    <row r="42" spans="1:10" s="176" customFormat="1" ht="12.9" customHeight="1">
      <c r="A42" s="175">
        <v>616</v>
      </c>
      <c r="D42" s="176" t="s">
        <v>129</v>
      </c>
      <c r="G42" s="219"/>
      <c r="H42" s="247"/>
      <c r="I42" s="219"/>
      <c r="J42" s="697"/>
    </row>
    <row r="43" spans="1:10" s="176" customFormat="1" ht="12.9" customHeight="1">
      <c r="A43" s="175">
        <v>618</v>
      </c>
      <c r="D43" s="176" t="s">
        <v>130</v>
      </c>
      <c r="G43" s="219"/>
      <c r="H43" s="247"/>
      <c r="I43" s="219"/>
      <c r="J43" s="697"/>
    </row>
    <row r="44" spans="1:10" s="176" customFormat="1" ht="12.9" customHeight="1">
      <c r="A44" s="175">
        <v>619</v>
      </c>
      <c r="D44" s="176" t="s">
        <v>131</v>
      </c>
      <c r="G44" s="296"/>
      <c r="H44" s="276">
        <f>SUM(G37:G44)</f>
        <v>0</v>
      </c>
      <c r="I44" s="296"/>
      <c r="J44" s="697"/>
    </row>
    <row r="45" spans="1:10" s="176" customFormat="1" ht="3" customHeight="1">
      <c r="A45" s="175"/>
      <c r="G45" s="281"/>
      <c r="H45" s="282"/>
      <c r="I45" s="281"/>
      <c r="J45" s="697"/>
    </row>
    <row r="46" spans="1:10" s="176" customFormat="1" ht="14.25" customHeight="1">
      <c r="A46" s="175"/>
      <c r="G46" s="225">
        <f>SUM(G37:G39,G41:G44)</f>
        <v>0</v>
      </c>
      <c r="H46" s="282"/>
      <c r="I46" s="225">
        <f>SUM(I37:I39,I41:I44)</f>
        <v>0</v>
      </c>
      <c r="J46" s="697"/>
    </row>
    <row r="47" spans="1:10" ht="13.5" customHeight="1">
      <c r="A47" s="169"/>
      <c r="C47" s="280" t="s">
        <v>132</v>
      </c>
      <c r="G47" s="274"/>
      <c r="I47" s="274"/>
      <c r="J47" s="697"/>
    </row>
    <row r="48" spans="1:10" s="176" customFormat="1" ht="12.9" customHeight="1">
      <c r="A48" s="175">
        <v>620</v>
      </c>
      <c r="D48" s="176" t="s">
        <v>125</v>
      </c>
      <c r="G48" s="218"/>
      <c r="H48" s="247"/>
      <c r="I48" s="218"/>
      <c r="J48" s="697"/>
    </row>
    <row r="49" spans="1:10" s="176" customFormat="1" ht="12.9" customHeight="1">
      <c r="A49" s="175">
        <v>622</v>
      </c>
      <c r="D49" s="176" t="s">
        <v>126</v>
      </c>
      <c r="G49" s="219"/>
      <c r="H49" s="247"/>
      <c r="I49" s="219"/>
      <c r="J49" s="697"/>
    </row>
    <row r="50" spans="1:10" s="176" customFormat="1" ht="12.9" customHeight="1">
      <c r="A50" s="175">
        <v>624</v>
      </c>
      <c r="D50" s="176" t="s">
        <v>127</v>
      </c>
      <c r="G50" s="219"/>
      <c r="H50" s="247"/>
      <c r="I50" s="219"/>
      <c r="J50" s="697"/>
    </row>
    <row r="51" spans="1:10" s="176" customFormat="1" ht="12.9" customHeight="1">
      <c r="A51" s="175">
        <v>626</v>
      </c>
      <c r="D51" s="183" t="s">
        <v>333</v>
      </c>
      <c r="G51" s="219"/>
      <c r="H51" s="247"/>
      <c r="I51" s="219"/>
      <c r="J51" s="697"/>
    </row>
    <row r="52" spans="1:10" s="176" customFormat="1" ht="12.9" customHeight="1">
      <c r="A52" s="175">
        <v>628</v>
      </c>
      <c r="D52" s="176" t="s">
        <v>130</v>
      </c>
      <c r="G52" s="216"/>
      <c r="H52" s="247"/>
      <c r="I52" s="216"/>
      <c r="J52" s="697"/>
    </row>
    <row r="53" spans="1:10" s="176" customFormat="1" ht="12.9" customHeight="1">
      <c r="A53" s="175">
        <v>629</v>
      </c>
      <c r="D53" s="176" t="s">
        <v>131</v>
      </c>
      <c r="G53" s="217"/>
      <c r="H53" s="276">
        <f>SUM(G48:G53)</f>
        <v>0</v>
      </c>
      <c r="I53" s="217"/>
      <c r="J53" s="697"/>
    </row>
    <row r="54" spans="1:10" ht="3" customHeight="1">
      <c r="A54" s="169"/>
      <c r="G54" s="283"/>
      <c r="H54" s="187"/>
      <c r="I54" s="283"/>
      <c r="J54" s="697"/>
    </row>
    <row r="55" spans="1:10" ht="13.5" customHeight="1">
      <c r="A55" s="169"/>
      <c r="G55" s="225">
        <f>SUM(G48:G53)</f>
        <v>0</v>
      </c>
      <c r="H55" s="187"/>
      <c r="I55" s="225">
        <f>SUM(I48:I53)</f>
        <v>0</v>
      </c>
      <c r="J55" s="697"/>
    </row>
    <row r="56" spans="1:10" ht="13.5" customHeight="1">
      <c r="A56" s="169"/>
      <c r="C56" s="174" t="s">
        <v>398</v>
      </c>
      <c r="G56" s="284"/>
      <c r="H56" s="187"/>
      <c r="I56" s="284"/>
      <c r="J56" s="697"/>
    </row>
    <row r="57" spans="1:10" ht="13.5" customHeight="1">
      <c r="A57" s="285">
        <v>631</v>
      </c>
      <c r="D57" s="183" t="s">
        <v>92</v>
      </c>
      <c r="G57" s="268"/>
      <c r="H57" s="241"/>
      <c r="I57" s="268"/>
      <c r="J57" s="697"/>
    </row>
    <row r="58" spans="1:10" ht="13.5" customHeight="1">
      <c r="A58" s="285">
        <v>632</v>
      </c>
      <c r="D58" s="183" t="s">
        <v>93</v>
      </c>
      <c r="G58" s="269"/>
      <c r="H58" s="241"/>
      <c r="I58" s="269"/>
      <c r="J58" s="697"/>
    </row>
    <row r="59" spans="1:10" ht="13.5" customHeight="1">
      <c r="A59" s="285">
        <v>633</v>
      </c>
      <c r="D59" s="183" t="s">
        <v>94</v>
      </c>
      <c r="G59" s="269"/>
      <c r="H59" s="241"/>
      <c r="I59" s="269"/>
      <c r="J59" s="697"/>
    </row>
    <row r="60" spans="1:10" ht="13.5" customHeight="1">
      <c r="A60" s="285">
        <v>634</v>
      </c>
      <c r="D60" s="183" t="s">
        <v>487</v>
      </c>
      <c r="G60" s="270"/>
      <c r="H60" s="239"/>
      <c r="I60" s="270"/>
      <c r="J60" s="697"/>
    </row>
    <row r="61" spans="1:10" ht="3" customHeight="1">
      <c r="A61" s="285"/>
      <c r="G61" s="240"/>
      <c r="H61" s="237"/>
      <c r="I61" s="240"/>
      <c r="J61" s="697"/>
    </row>
    <row r="62" spans="1:10" ht="13.5" customHeight="1">
      <c r="A62" s="285"/>
      <c r="G62" s="225">
        <f>SUM(G57:G60)</f>
        <v>0</v>
      </c>
      <c r="H62" s="237"/>
      <c r="I62" s="225">
        <f>SUM(I57:I60)</f>
        <v>0</v>
      </c>
      <c r="J62" s="697"/>
    </row>
    <row r="63" spans="1:10" ht="13.5" customHeight="1">
      <c r="A63" s="169"/>
      <c r="C63" s="174" t="s">
        <v>133</v>
      </c>
      <c r="G63" s="274"/>
      <c r="I63" s="274"/>
      <c r="J63" s="697"/>
    </row>
    <row r="64" spans="1:10" s="176" customFormat="1" ht="12.9" customHeight="1">
      <c r="A64" s="175">
        <v>641</v>
      </c>
      <c r="D64" s="176" t="s">
        <v>134</v>
      </c>
      <c r="G64" s="218"/>
      <c r="H64" s="247"/>
      <c r="I64" s="220"/>
      <c r="J64" s="697"/>
    </row>
    <row r="65" spans="1:10" s="176" customFormat="1" ht="12.9" customHeight="1">
      <c r="A65" s="175">
        <v>642</v>
      </c>
      <c r="D65" s="176" t="s">
        <v>135</v>
      </c>
      <c r="G65" s="217"/>
      <c r="H65" s="249">
        <f>SUM(G64:G65)</f>
        <v>0</v>
      </c>
      <c r="I65" s="217"/>
      <c r="J65" s="697"/>
    </row>
    <row r="66" spans="1:10" ht="3" customHeight="1">
      <c r="A66" s="169"/>
      <c r="G66" s="176"/>
      <c r="H66" s="250"/>
      <c r="I66" s="176"/>
      <c r="J66" s="697"/>
    </row>
    <row r="67" spans="1:10" ht="12.75" customHeight="1">
      <c r="A67" s="169"/>
      <c r="G67" s="225">
        <f>SUM(G64:G65)</f>
        <v>0</v>
      </c>
      <c r="I67" s="225">
        <f>SUM(I64:I65)</f>
        <v>0</v>
      </c>
      <c r="J67" s="697"/>
    </row>
    <row r="68" spans="1:10" ht="4.5" customHeight="1">
      <c r="A68" s="169"/>
      <c r="G68" s="176"/>
      <c r="I68" s="176"/>
      <c r="J68" s="697"/>
    </row>
    <row r="69" spans="1:10" ht="13.5" customHeight="1">
      <c r="A69" s="175">
        <v>651</v>
      </c>
      <c r="C69" s="174" t="s">
        <v>171</v>
      </c>
      <c r="F69" s="286">
        <v>0.09</v>
      </c>
      <c r="G69" s="294"/>
      <c r="H69" s="276">
        <f>G69</f>
        <v>0</v>
      </c>
      <c r="I69" s="294"/>
      <c r="J69" s="697"/>
    </row>
    <row r="70" spans="1:10" ht="3" customHeight="1">
      <c r="A70" s="169"/>
      <c r="G70" s="279"/>
      <c r="I70" s="279"/>
      <c r="J70" s="697"/>
    </row>
    <row r="71" spans="1:10" ht="13.5" customHeight="1">
      <c r="A71" s="169"/>
      <c r="C71" s="174" t="s">
        <v>144</v>
      </c>
      <c r="G71" s="274"/>
      <c r="I71" s="274"/>
      <c r="J71" s="697"/>
    </row>
    <row r="72" spans="1:10" s="176" customFormat="1" ht="12.9" customHeight="1">
      <c r="A72" s="175">
        <v>661</v>
      </c>
      <c r="D72" s="176" t="s">
        <v>70</v>
      </c>
      <c r="G72" s="218"/>
      <c r="H72" s="247"/>
      <c r="I72" s="218"/>
      <c r="J72" s="697"/>
    </row>
    <row r="73" spans="1:10" s="176" customFormat="1" ht="12.9" customHeight="1">
      <c r="A73" s="175">
        <v>665</v>
      </c>
      <c r="D73" s="176" t="s">
        <v>136</v>
      </c>
      <c r="G73" s="219"/>
      <c r="H73" s="247"/>
      <c r="I73" s="219"/>
      <c r="J73" s="697"/>
    </row>
    <row r="74" spans="1:10" s="176" customFormat="1" ht="12.9" customHeight="1">
      <c r="A74" s="175">
        <v>668</v>
      </c>
      <c r="D74" s="176" t="s">
        <v>137</v>
      </c>
      <c r="G74" s="217"/>
      <c r="H74" s="276">
        <f>SUM(G72:G74)</f>
        <v>0</v>
      </c>
      <c r="I74" s="217"/>
      <c r="J74" s="697"/>
    </row>
    <row r="75" spans="1:10" ht="3" customHeight="1">
      <c r="A75" s="169"/>
      <c r="G75" s="279"/>
      <c r="I75" s="279"/>
      <c r="J75" s="697"/>
    </row>
    <row r="76" spans="1:10" ht="13.5" customHeight="1">
      <c r="A76" s="169"/>
      <c r="G76" s="225">
        <f>SUM(G72:G74)</f>
        <v>0</v>
      </c>
      <c r="I76" s="225">
        <f>SUM(I72:I74)</f>
        <v>0</v>
      </c>
      <c r="J76" s="697"/>
    </row>
    <row r="77" spans="1:10" ht="13.5" customHeight="1">
      <c r="A77" s="169"/>
      <c r="C77" s="174" t="s">
        <v>138</v>
      </c>
      <c r="G77" s="274"/>
      <c r="I77" s="274"/>
      <c r="J77" s="697"/>
    </row>
    <row r="78" spans="1:10" s="176" customFormat="1" ht="13.5" customHeight="1">
      <c r="A78" s="175">
        <v>681</v>
      </c>
      <c r="D78" s="176" t="s">
        <v>139</v>
      </c>
      <c r="G78" s="218"/>
      <c r="H78" s="247"/>
      <c r="I78" s="218"/>
      <c r="J78" s="697"/>
    </row>
    <row r="79" spans="1:10" s="176" customFormat="1" ht="13.5" customHeight="1">
      <c r="A79" s="175">
        <v>683</v>
      </c>
      <c r="D79" s="6" t="s">
        <v>457</v>
      </c>
      <c r="E79" s="8"/>
      <c r="G79" s="287">
        <f>-('10-Suivi dons dédiés'!$J$29)</f>
        <v>0</v>
      </c>
      <c r="H79" s="247"/>
      <c r="I79" s="219"/>
      <c r="J79" s="697"/>
    </row>
    <row r="80" spans="1:10" s="176" customFormat="1" ht="13.5" customHeight="1">
      <c r="A80" s="175">
        <v>685</v>
      </c>
      <c r="D80" s="176" t="s">
        <v>172</v>
      </c>
      <c r="E80" s="288" t="s">
        <v>286</v>
      </c>
      <c r="G80" s="217"/>
      <c r="H80" s="289">
        <f>SUM(G78:G80)</f>
        <v>0</v>
      </c>
      <c r="I80" s="217"/>
      <c r="J80" s="697"/>
    </row>
    <row r="81" spans="1:10" ht="3" customHeight="1">
      <c r="A81" s="169"/>
      <c r="G81" s="283"/>
      <c r="H81" s="187"/>
      <c r="I81" s="283"/>
      <c r="J81" s="697"/>
    </row>
    <row r="82" spans="1:10" ht="13.5" customHeight="1">
      <c r="A82" s="169"/>
      <c r="G82" s="225">
        <f>SUM(G78:G80)</f>
        <v>0</v>
      </c>
      <c r="H82" s="187"/>
      <c r="I82" s="225">
        <f>SUM(I78:I80)</f>
        <v>0</v>
      </c>
      <c r="J82" s="697"/>
    </row>
    <row r="83" spans="1:10" ht="3.75" customHeight="1">
      <c r="A83" s="169"/>
      <c r="G83" s="187"/>
      <c r="H83" s="187"/>
      <c r="J83" s="697"/>
    </row>
    <row r="84" spans="1:10" ht="17.399999999999999">
      <c r="A84" s="290" t="s">
        <v>191</v>
      </c>
      <c r="C84" s="95" t="s">
        <v>140</v>
      </c>
      <c r="F84" s="291" t="s">
        <v>192</v>
      </c>
      <c r="G84" s="292">
        <f>SUM(G82,G76,G69,G67,G62,G55,G46,G34,G27,G17)</f>
        <v>0</v>
      </c>
      <c r="H84" s="293"/>
      <c r="I84" s="292">
        <f>SUM(I82,I76,I69,I67,I62,I55,I46,I34,I27,I17)</f>
        <v>0</v>
      </c>
      <c r="J84" s="697"/>
    </row>
    <row r="85" spans="1:10" ht="6" customHeight="1" thickBot="1">
      <c r="A85" s="206"/>
      <c r="B85" s="207"/>
      <c r="C85" s="207"/>
      <c r="D85" s="207"/>
      <c r="E85" s="207"/>
      <c r="F85" s="207"/>
      <c r="G85" s="208"/>
      <c r="H85" s="208"/>
      <c r="I85" s="209"/>
      <c r="J85" s="698"/>
    </row>
  </sheetData>
  <sheetProtection algorithmName="SHA-512" hashValue="hVrQA6mhpxNNRiTTHciAHN+NJFxWlg63xAYSI1yC1UPpEEXsJpN12J/NaLFuepJ1Km61AxjE+6z/2THFjSD24A==" saltValue="SyBGwFztwpc3FMyR2/b+mg==" spinCount="100000" sheet="1" objects="1" scenarios="1" selectLockedCells="1"/>
  <mergeCells count="6">
    <mergeCell ref="J5:J85"/>
    <mergeCell ref="A3:I3"/>
    <mergeCell ref="A1:J1"/>
    <mergeCell ref="A2:J2"/>
    <mergeCell ref="A4:E4"/>
    <mergeCell ref="G4:J4"/>
  </mergeCells>
  <phoneticPr fontId="3" type="noConversion"/>
  <dataValidations count="1">
    <dataValidation type="decimal" allowBlank="1" showInputMessage="1" showErrorMessage="1" errorTitle="ERREUR" error="Donnée chiffrée seulement" sqref="G12:I12" xr:uid="{00000000-0002-0000-0600-000000000000}">
      <formula1>0</formula1>
      <formula2>5000000</formula2>
    </dataValidation>
  </dataValidations>
  <printOptions horizontalCentered="1" verticalCentered="1"/>
  <pageMargins left="0.59055118110236227" right="0.39370078740157483" top="0.19685039370078741" bottom="0.47244094488188981" header="0.19685039370078741" footer="0.27559055118110237"/>
  <pageSetup scale="76" orientation="portrait" r:id="rId1"/>
  <headerFooter alignWithMargins="0">
    <oddFooter>&amp;C&amp;9
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4"/>
  </sheetPr>
  <dimension ref="A1:M56"/>
  <sheetViews>
    <sheetView workbookViewId="0">
      <selection activeCell="M48" sqref="M48"/>
    </sheetView>
  </sheetViews>
  <sheetFormatPr baseColWidth="10" defaultColWidth="9.109375" defaultRowHeight="15" customHeight="1"/>
  <cols>
    <col min="1" max="1" width="5.33203125" style="382" customWidth="1"/>
    <col min="2" max="3" width="0.88671875" style="119" customWidth="1"/>
    <col min="4" max="4" width="43.6640625" style="119" customWidth="1"/>
    <col min="5" max="5" width="13.6640625" style="119" customWidth="1"/>
    <col min="6" max="6" width="2.5546875" style="319" customWidth="1"/>
    <col min="7" max="7" width="13.6640625" style="333" customWidth="1"/>
    <col min="8" max="8" width="0.88671875" style="333" customWidth="1"/>
    <col min="9" max="9" width="14.6640625" style="119" customWidth="1"/>
    <col min="10" max="10" width="0.88671875" style="119" customWidth="1"/>
    <col min="11" max="16384" width="9.109375" style="119"/>
  </cols>
  <sheetData>
    <row r="1" spans="1:13" ht="15" customHeight="1">
      <c r="A1" s="727" t="s">
        <v>36</v>
      </c>
      <c r="B1" s="727"/>
      <c r="C1" s="727"/>
      <c r="D1" s="727"/>
      <c r="E1" s="727"/>
      <c r="F1" s="727"/>
      <c r="G1" s="727"/>
      <c r="H1" s="727"/>
      <c r="I1" s="727"/>
      <c r="J1" s="727"/>
    </row>
    <row r="2" spans="1:13" ht="21" customHeight="1">
      <c r="A2" s="730">
        <f>'1-Présentation'!A4</f>
        <v>0</v>
      </c>
      <c r="B2" s="730"/>
      <c r="C2" s="730"/>
      <c r="D2" s="730"/>
      <c r="E2" s="730"/>
      <c r="F2" s="730"/>
      <c r="G2" s="730"/>
      <c r="H2" s="730"/>
      <c r="I2" s="730"/>
      <c r="J2" s="730"/>
    </row>
    <row r="3" spans="1:13" ht="15" customHeight="1">
      <c r="A3" s="729"/>
      <c r="B3" s="729"/>
      <c r="C3" s="729"/>
      <c r="D3" s="729"/>
      <c r="E3" s="729"/>
      <c r="F3" s="729"/>
      <c r="G3" s="729"/>
      <c r="H3" s="729"/>
      <c r="I3" s="729"/>
      <c r="J3" s="729"/>
    </row>
    <row r="4" spans="1:13" ht="15" customHeight="1">
      <c r="A4" s="732" t="s">
        <v>490</v>
      </c>
      <c r="B4" s="732"/>
      <c r="C4" s="732"/>
      <c r="D4" s="732"/>
      <c r="E4" s="732"/>
      <c r="F4" s="732"/>
      <c r="G4" s="732"/>
      <c r="H4" s="732"/>
      <c r="I4" s="732"/>
      <c r="J4" s="732"/>
    </row>
    <row r="5" spans="1:13" ht="15" customHeight="1">
      <c r="A5" s="731" t="s">
        <v>245</v>
      </c>
      <c r="B5" s="731"/>
      <c r="C5" s="731"/>
      <c r="D5" s="731"/>
      <c r="E5" s="731"/>
      <c r="F5" s="731"/>
      <c r="G5" s="731"/>
      <c r="H5" s="731"/>
      <c r="I5" s="731"/>
      <c r="J5" s="731"/>
    </row>
    <row r="6" spans="1:13" ht="15" customHeight="1" thickBot="1">
      <c r="A6" s="297"/>
      <c r="B6" s="297"/>
      <c r="C6" s="297"/>
      <c r="D6" s="297"/>
      <c r="E6" s="297"/>
      <c r="F6" s="298"/>
      <c r="G6" s="297"/>
      <c r="H6" s="297"/>
      <c r="I6" s="297"/>
      <c r="J6" s="297"/>
    </row>
    <row r="7" spans="1:13" ht="6" customHeight="1">
      <c r="A7" s="299"/>
      <c r="B7" s="300"/>
      <c r="C7" s="300"/>
      <c r="D7" s="300"/>
      <c r="E7" s="300"/>
      <c r="F7" s="301"/>
      <c r="G7" s="300"/>
      <c r="H7" s="300"/>
      <c r="I7" s="300"/>
      <c r="J7" s="302"/>
    </row>
    <row r="8" spans="1:13" ht="15" customHeight="1">
      <c r="A8" s="726" t="s">
        <v>235</v>
      </c>
      <c r="B8" s="727"/>
      <c r="C8" s="727"/>
      <c r="D8" s="727"/>
      <c r="E8" s="727"/>
      <c r="F8" s="727"/>
      <c r="G8" s="727"/>
      <c r="H8" s="727"/>
      <c r="I8" s="727"/>
      <c r="J8" s="728"/>
    </row>
    <row r="9" spans="1:13" ht="18" customHeight="1">
      <c r="A9" s="737" t="s">
        <v>234</v>
      </c>
      <c r="B9" s="738"/>
      <c r="C9" s="738"/>
      <c r="D9" s="738"/>
      <c r="E9" s="303">
        <f>'1-Présentation'!I7</f>
        <v>2024</v>
      </c>
      <c r="F9" s="746"/>
      <c r="G9" s="746"/>
      <c r="H9" s="746"/>
      <c r="I9" s="746"/>
      <c r="J9" s="747"/>
    </row>
    <row r="10" spans="1:13" ht="6" customHeight="1" thickBot="1">
      <c r="A10" s="304"/>
      <c r="B10" s="305"/>
      <c r="C10" s="305"/>
      <c r="D10" s="305"/>
      <c r="E10" s="306"/>
      <c r="F10" s="307"/>
      <c r="G10" s="307"/>
      <c r="H10" s="307"/>
      <c r="I10" s="307"/>
      <c r="J10" s="308"/>
    </row>
    <row r="11" spans="1:13" ht="9" customHeight="1" thickTop="1">
      <c r="A11" s="309"/>
      <c r="B11" s="310"/>
      <c r="C11" s="310"/>
      <c r="D11" s="310"/>
      <c r="E11" s="310"/>
      <c r="F11" s="311"/>
      <c r="G11" s="310"/>
      <c r="H11" s="310"/>
      <c r="I11" s="310"/>
      <c r="J11" s="312"/>
    </row>
    <row r="12" spans="1:13" ht="18" customHeight="1">
      <c r="A12" s="313" t="s">
        <v>190</v>
      </c>
      <c r="B12" s="314"/>
      <c r="C12" s="315" t="s">
        <v>101</v>
      </c>
      <c r="E12" s="315"/>
      <c r="F12" s="316" t="s">
        <v>190</v>
      </c>
      <c r="G12" s="745">
        <f>'5-REVENUS'!H59</f>
        <v>0</v>
      </c>
      <c r="H12" s="745"/>
      <c r="I12" s="745"/>
      <c r="J12" s="317"/>
    </row>
    <row r="13" spans="1:13" ht="9" customHeight="1">
      <c r="A13" s="318"/>
      <c r="B13" s="314"/>
      <c r="C13" s="315"/>
      <c r="G13" s="320"/>
      <c r="H13" s="320"/>
      <c r="I13" s="320"/>
      <c r="J13" s="317"/>
    </row>
    <row r="14" spans="1:13" ht="18" customHeight="1">
      <c r="A14" s="321" t="s">
        <v>273</v>
      </c>
      <c r="B14" s="322"/>
      <c r="C14" s="174" t="s">
        <v>102</v>
      </c>
      <c r="D14" s="183"/>
      <c r="E14" s="323" t="s">
        <v>237</v>
      </c>
      <c r="G14" s="324" t="s">
        <v>236</v>
      </c>
      <c r="H14" s="320"/>
      <c r="I14" s="325" t="s">
        <v>238</v>
      </c>
      <c r="J14" s="317"/>
    </row>
    <row r="15" spans="1:13" ht="15" customHeight="1">
      <c r="A15" s="326">
        <v>105</v>
      </c>
      <c r="B15" s="314"/>
      <c r="C15" s="315"/>
      <c r="D15" s="119" t="s">
        <v>239</v>
      </c>
      <c r="E15" s="327">
        <f>'4-BILAN'!F18</f>
        <v>0</v>
      </c>
      <c r="G15" s="327">
        <f>+'4-BILAN'!H18</f>
        <v>0</v>
      </c>
      <c r="H15" s="320"/>
      <c r="I15" s="328">
        <f>-(E15-G15)</f>
        <v>0</v>
      </c>
      <c r="J15" s="317"/>
      <c r="M15" s="329"/>
    </row>
    <row r="16" spans="1:13" ht="15" customHeight="1">
      <c r="A16" s="326">
        <v>106</v>
      </c>
      <c r="B16" s="314"/>
      <c r="C16" s="315"/>
      <c r="D16" s="119" t="s">
        <v>265</v>
      </c>
      <c r="E16" s="330">
        <f>+'4-BILAN'!F19</f>
        <v>0</v>
      </c>
      <c r="G16" s="330">
        <f>+'4-BILAN'!H19</f>
        <v>0</v>
      </c>
      <c r="H16" s="331"/>
      <c r="I16" s="328">
        <f t="shared" ref="I16:I21" si="0">-(E16-G16)</f>
        <v>0</v>
      </c>
      <c r="J16" s="317"/>
    </row>
    <row r="17" spans="1:10" ht="15" customHeight="1">
      <c r="A17" s="326">
        <v>107</v>
      </c>
      <c r="B17" s="314"/>
      <c r="C17" s="315"/>
      <c r="D17" s="119" t="s">
        <v>266</v>
      </c>
      <c r="E17" s="330">
        <f>+'4-BILAN'!F20</f>
        <v>0</v>
      </c>
      <c r="G17" s="330">
        <f>+'4-BILAN'!H20</f>
        <v>0</v>
      </c>
      <c r="H17" s="331"/>
      <c r="I17" s="328">
        <f t="shared" si="0"/>
        <v>0</v>
      </c>
      <c r="J17" s="317"/>
    </row>
    <row r="18" spans="1:10" ht="15" customHeight="1">
      <c r="A18" s="326">
        <v>108</v>
      </c>
      <c r="B18" s="314"/>
      <c r="C18" s="315"/>
      <c r="D18" s="119" t="s">
        <v>467</v>
      </c>
      <c r="E18" s="330">
        <f>+'4-BILAN'!F21</f>
        <v>0</v>
      </c>
      <c r="G18" s="330">
        <f>+'4-BILAN'!H21</f>
        <v>0</v>
      </c>
      <c r="H18" s="331"/>
      <c r="I18" s="328">
        <f t="shared" si="0"/>
        <v>0</v>
      </c>
      <c r="J18" s="317"/>
    </row>
    <row r="19" spans="1:10" ht="15" customHeight="1">
      <c r="A19" s="326" t="s">
        <v>271</v>
      </c>
      <c r="B19" s="314"/>
      <c r="C19" s="315"/>
      <c r="D19" s="119" t="s">
        <v>267</v>
      </c>
      <c r="E19" s="332">
        <f>+'4-BILAN'!F32</f>
        <v>0</v>
      </c>
      <c r="G19" s="332">
        <f>+'4-BILAN'!H32</f>
        <v>0</v>
      </c>
      <c r="I19" s="328">
        <f t="shared" si="0"/>
        <v>0</v>
      </c>
      <c r="J19" s="317"/>
    </row>
    <row r="20" spans="1:10" ht="15" customHeight="1">
      <c r="A20" s="326" t="s">
        <v>272</v>
      </c>
      <c r="B20" s="314"/>
      <c r="C20" s="315"/>
      <c r="D20" s="119" t="s">
        <v>268</v>
      </c>
      <c r="E20" s="332">
        <f>+'4-BILAN'!F46</f>
        <v>0</v>
      </c>
      <c r="G20" s="332">
        <f>+'4-BILAN'!H46</f>
        <v>0</v>
      </c>
      <c r="H20" s="334"/>
      <c r="I20" s="328">
        <f t="shared" si="0"/>
        <v>0</v>
      </c>
      <c r="J20" s="317"/>
    </row>
    <row r="21" spans="1:10" ht="15" customHeight="1">
      <c r="A21" s="318"/>
      <c r="B21" s="314"/>
      <c r="C21" s="315"/>
      <c r="D21" s="119" t="s">
        <v>103</v>
      </c>
      <c r="E21" s="335">
        <f>+'4-BILAN'!F22</f>
        <v>0</v>
      </c>
      <c r="G21" s="335">
        <f>+'4-BILAN'!H22</f>
        <v>0</v>
      </c>
      <c r="H21" s="336">
        <f>SUM(E16:E21)</f>
        <v>0</v>
      </c>
      <c r="I21" s="328">
        <f t="shared" si="0"/>
        <v>0</v>
      </c>
      <c r="J21" s="317"/>
    </row>
    <row r="22" spans="1:10" ht="3" customHeight="1">
      <c r="A22" s="318"/>
      <c r="B22" s="314"/>
      <c r="C22" s="315"/>
      <c r="E22" s="337"/>
      <c r="G22" s="338"/>
      <c r="H22" s="339"/>
      <c r="I22" s="339"/>
      <c r="J22" s="317"/>
    </row>
    <row r="23" spans="1:10" ht="9" customHeight="1">
      <c r="A23" s="318"/>
      <c r="B23" s="314"/>
      <c r="C23" s="315"/>
      <c r="G23" s="320"/>
      <c r="H23" s="320"/>
      <c r="I23" s="340"/>
      <c r="J23" s="317"/>
    </row>
    <row r="24" spans="1:10" ht="15" customHeight="1">
      <c r="A24" s="318"/>
      <c r="B24" s="314"/>
      <c r="C24" s="315" t="s">
        <v>241</v>
      </c>
      <c r="G24" s="734">
        <f>SUM(I15:I21)</f>
        <v>0</v>
      </c>
      <c r="H24" s="734"/>
      <c r="I24" s="734"/>
      <c r="J24" s="317"/>
    </row>
    <row r="25" spans="1:10" ht="12" customHeight="1">
      <c r="A25" s="318"/>
      <c r="B25" s="314"/>
      <c r="C25" s="315"/>
      <c r="G25" s="320"/>
      <c r="H25" s="320"/>
      <c r="I25" s="320"/>
      <c r="J25" s="317"/>
    </row>
    <row r="26" spans="1:10" ht="15" customHeight="1">
      <c r="A26" s="326" t="s">
        <v>264</v>
      </c>
      <c r="B26" s="314"/>
      <c r="C26" s="744" t="s">
        <v>240</v>
      </c>
      <c r="D26" s="744"/>
      <c r="E26" s="341">
        <f>'1-Présentation'!I7</f>
        <v>2024</v>
      </c>
      <c r="F26" s="342"/>
      <c r="G26" s="733">
        <f>+'4-BILAN'!H16</f>
        <v>0</v>
      </c>
      <c r="H26" s="733"/>
      <c r="I26" s="733"/>
      <c r="J26" s="317"/>
    </row>
    <row r="27" spans="1:10" ht="12" customHeight="1">
      <c r="A27" s="318"/>
      <c r="B27" s="314"/>
      <c r="C27" s="315"/>
      <c r="G27" s="343"/>
      <c r="H27" s="343"/>
      <c r="I27" s="343"/>
      <c r="J27" s="317"/>
    </row>
    <row r="28" spans="1:10" ht="18" customHeight="1">
      <c r="A28" s="318"/>
      <c r="B28" s="314"/>
      <c r="C28" s="315"/>
      <c r="F28" s="344" t="s">
        <v>242</v>
      </c>
      <c r="G28" s="735">
        <f>+G12+G24+G26</f>
        <v>0</v>
      </c>
      <c r="H28" s="735"/>
      <c r="I28" s="735"/>
      <c r="J28" s="317"/>
    </row>
    <row r="29" spans="1:10" ht="7.5" customHeight="1">
      <c r="A29" s="318"/>
      <c r="B29" s="314"/>
      <c r="C29" s="315"/>
      <c r="G29" s="345"/>
      <c r="H29" s="345"/>
      <c r="I29" s="345"/>
      <c r="J29" s="317"/>
    </row>
    <row r="30" spans="1:10" ht="7.5" customHeight="1">
      <c r="A30" s="346"/>
      <c r="B30" s="347"/>
      <c r="C30" s="348"/>
      <c r="D30" s="349"/>
      <c r="E30" s="349"/>
      <c r="F30" s="350"/>
      <c r="G30" s="351"/>
      <c r="H30" s="351"/>
      <c r="I30" s="351"/>
      <c r="J30" s="352"/>
    </row>
    <row r="31" spans="1:10" ht="18" customHeight="1">
      <c r="A31" s="353" t="s">
        <v>191</v>
      </c>
      <c r="B31" s="314"/>
      <c r="C31" s="174" t="s">
        <v>140</v>
      </c>
      <c r="D31" s="183"/>
      <c r="F31" s="354" t="s">
        <v>192</v>
      </c>
      <c r="G31" s="743">
        <f>'6-DÉPENSES'!G84</f>
        <v>0</v>
      </c>
      <c r="H31" s="743"/>
      <c r="I31" s="743"/>
      <c r="J31" s="317"/>
    </row>
    <row r="32" spans="1:10" ht="15" customHeight="1">
      <c r="A32" s="285"/>
      <c r="B32" s="314"/>
      <c r="C32" s="174"/>
      <c r="D32" s="183"/>
      <c r="F32" s="298"/>
      <c r="G32" s="355"/>
      <c r="H32" s="355"/>
      <c r="I32" s="355"/>
      <c r="J32" s="317"/>
    </row>
    <row r="33" spans="1:10" ht="18" customHeight="1">
      <c r="A33" s="356" t="s">
        <v>273</v>
      </c>
      <c r="B33" s="314"/>
      <c r="C33" s="174" t="s">
        <v>141</v>
      </c>
      <c r="D33" s="183"/>
      <c r="E33" s="357" t="s">
        <v>237</v>
      </c>
      <c r="G33" s="358" t="s">
        <v>236</v>
      </c>
      <c r="H33" s="355"/>
      <c r="I33" s="325" t="s">
        <v>238</v>
      </c>
      <c r="J33" s="317"/>
    </row>
    <row r="34" spans="1:10" ht="15" customHeight="1">
      <c r="A34" s="359">
        <v>204</v>
      </c>
      <c r="B34" s="314"/>
      <c r="C34" s="183"/>
      <c r="D34" s="183" t="s">
        <v>463</v>
      </c>
      <c r="E34" s="360">
        <f>+'4-BILAN'!F57</f>
        <v>0</v>
      </c>
      <c r="F34" s="298"/>
      <c r="G34" s="360">
        <f>+'4-BILAN'!H57</f>
        <v>0</v>
      </c>
      <c r="H34" s="361"/>
      <c r="I34" s="328">
        <f>-(E34-G34)</f>
        <v>0</v>
      </c>
      <c r="J34" s="317"/>
    </row>
    <row r="35" spans="1:10" ht="15" customHeight="1">
      <c r="A35" s="359">
        <v>205</v>
      </c>
      <c r="B35" s="314"/>
      <c r="C35" s="183"/>
      <c r="D35" s="183" t="s">
        <v>462</v>
      </c>
      <c r="E35" s="362">
        <f>+'4-BILAN'!F58</f>
        <v>0</v>
      </c>
      <c r="F35" s="298"/>
      <c r="G35" s="362">
        <f>+'4-BILAN'!H58</f>
        <v>0</v>
      </c>
      <c r="H35" s="361"/>
      <c r="I35" s="328">
        <f t="shared" ref="I35:I45" si="1">-(E35-G35)</f>
        <v>0</v>
      </c>
      <c r="J35" s="317"/>
    </row>
    <row r="36" spans="1:10" ht="15" customHeight="1">
      <c r="A36" s="359">
        <v>206</v>
      </c>
      <c r="B36" s="314"/>
      <c r="C36" s="183"/>
      <c r="D36" s="183" t="s">
        <v>61</v>
      </c>
      <c r="E36" s="362">
        <f>+'4-BILAN'!F59</f>
        <v>0</v>
      </c>
      <c r="F36" s="298"/>
      <c r="G36" s="362">
        <f>+'4-BILAN'!H59</f>
        <v>0</v>
      </c>
      <c r="H36" s="361"/>
      <c r="I36" s="328">
        <f t="shared" si="1"/>
        <v>0</v>
      </c>
      <c r="J36" s="317"/>
    </row>
    <row r="37" spans="1:10" ht="15" customHeight="1">
      <c r="A37" s="359">
        <v>207</v>
      </c>
      <c r="B37" s="314"/>
      <c r="C37" s="183"/>
      <c r="D37" s="183" t="s">
        <v>62</v>
      </c>
      <c r="E37" s="362">
        <f>+'4-BILAN'!F60</f>
        <v>0</v>
      </c>
      <c r="F37" s="298"/>
      <c r="G37" s="362">
        <f>+'4-BILAN'!H60</f>
        <v>0</v>
      </c>
      <c r="H37" s="361"/>
      <c r="I37" s="328">
        <f t="shared" si="1"/>
        <v>0</v>
      </c>
      <c r="J37" s="317"/>
    </row>
    <row r="38" spans="1:10" ht="15" customHeight="1">
      <c r="A38" s="359">
        <v>201</v>
      </c>
      <c r="B38" s="314"/>
      <c r="C38" s="183"/>
      <c r="D38" s="183" t="s">
        <v>274</v>
      </c>
      <c r="E38" s="362">
        <f>+'4-BILAN'!F54</f>
        <v>0</v>
      </c>
      <c r="F38" s="298"/>
      <c r="G38" s="362">
        <f>+'4-BILAN'!H54</f>
        <v>0</v>
      </c>
      <c r="H38" s="361"/>
      <c r="I38" s="328">
        <f t="shared" si="1"/>
        <v>0</v>
      </c>
      <c r="J38" s="317"/>
    </row>
    <row r="39" spans="1:10" ht="15" customHeight="1">
      <c r="A39" s="359">
        <v>211</v>
      </c>
      <c r="B39" s="314"/>
      <c r="C39" s="183"/>
      <c r="D39" s="183" t="s">
        <v>64</v>
      </c>
      <c r="E39" s="362">
        <f>+'4-BILAN'!F66</f>
        <v>0</v>
      </c>
      <c r="F39" s="298"/>
      <c r="G39" s="362">
        <f>+'4-BILAN'!H66</f>
        <v>0</v>
      </c>
      <c r="H39" s="361"/>
      <c r="I39" s="328">
        <f t="shared" si="1"/>
        <v>0</v>
      </c>
      <c r="J39" s="317"/>
    </row>
    <row r="40" spans="1:10" ht="15" customHeight="1">
      <c r="A40" s="359">
        <v>202</v>
      </c>
      <c r="B40" s="314"/>
      <c r="C40" s="183"/>
      <c r="D40" s="119" t="s">
        <v>269</v>
      </c>
      <c r="E40" s="362">
        <f>+'4-BILAN'!F55</f>
        <v>0</v>
      </c>
      <c r="F40" s="298"/>
      <c r="G40" s="362">
        <f>+'4-BILAN'!H55</f>
        <v>0</v>
      </c>
      <c r="H40" s="361"/>
      <c r="I40" s="328">
        <f t="shared" si="1"/>
        <v>0</v>
      </c>
      <c r="J40" s="317"/>
    </row>
    <row r="41" spans="1:10" ht="15" customHeight="1">
      <c r="A41" s="359">
        <v>212</v>
      </c>
      <c r="B41" s="314"/>
      <c r="C41" s="183"/>
      <c r="D41" s="119" t="s">
        <v>270</v>
      </c>
      <c r="E41" s="362">
        <f>+'4-BILAN'!F67</f>
        <v>0</v>
      </c>
      <c r="F41" s="298"/>
      <c r="G41" s="362">
        <f>+'4-BILAN'!H67</f>
        <v>0</v>
      </c>
      <c r="H41" s="361"/>
      <c r="I41" s="328">
        <f t="shared" si="1"/>
        <v>0</v>
      </c>
      <c r="J41" s="317"/>
    </row>
    <row r="42" spans="1:10" ht="15" customHeight="1">
      <c r="A42" s="359">
        <v>203</v>
      </c>
      <c r="B42" s="314"/>
      <c r="C42" s="183"/>
      <c r="D42" s="183" t="s">
        <v>476</v>
      </c>
      <c r="E42" s="362">
        <f>+'4-BILAN'!F56</f>
        <v>0</v>
      </c>
      <c r="F42" s="298"/>
      <c r="G42" s="362">
        <f>+'4-BILAN'!H56</f>
        <v>0</v>
      </c>
      <c r="H42" s="361"/>
      <c r="I42" s="328">
        <f t="shared" si="1"/>
        <v>0</v>
      </c>
      <c r="J42" s="317"/>
    </row>
    <row r="43" spans="1:10" ht="15" customHeight="1">
      <c r="A43" s="359">
        <v>213</v>
      </c>
      <c r="B43" s="314"/>
      <c r="C43" s="183"/>
      <c r="D43" s="119" t="s">
        <v>65</v>
      </c>
      <c r="E43" s="362">
        <f>+'4-BILAN'!F68</f>
        <v>0</v>
      </c>
      <c r="F43" s="298"/>
      <c r="G43" s="362">
        <f>+'4-BILAN'!H68</f>
        <v>0</v>
      </c>
      <c r="H43" s="361"/>
      <c r="I43" s="328">
        <f t="shared" si="1"/>
        <v>0</v>
      </c>
      <c r="J43" s="317"/>
    </row>
    <row r="44" spans="1:10" ht="15" customHeight="1">
      <c r="A44" s="363"/>
      <c r="B44" s="314"/>
      <c r="C44" s="183"/>
      <c r="D44" s="183" t="s">
        <v>142</v>
      </c>
      <c r="E44" s="364">
        <f>+'4-BILAN'!F61</f>
        <v>0</v>
      </c>
      <c r="F44" s="298"/>
      <c r="G44" s="362">
        <f>+'4-BILAN'!H61</f>
        <v>0</v>
      </c>
      <c r="H44" s="361"/>
      <c r="I44" s="328">
        <f t="shared" si="1"/>
        <v>0</v>
      </c>
      <c r="J44" s="317"/>
    </row>
    <row r="45" spans="1:10" ht="15" customHeight="1">
      <c r="A45" s="326">
        <v>292</v>
      </c>
      <c r="B45" s="314"/>
      <c r="C45" s="183"/>
      <c r="D45" s="183" t="s">
        <v>396</v>
      </c>
      <c r="E45" s="365">
        <f>+'4-BILAN'!F74</f>
        <v>0</v>
      </c>
      <c r="F45" s="298"/>
      <c r="G45" s="365">
        <f>+'4-BILAN'!H74</f>
        <v>0</v>
      </c>
      <c r="H45" s="366">
        <f>SUM(E34:E45)</f>
        <v>0</v>
      </c>
      <c r="I45" s="328">
        <f t="shared" si="1"/>
        <v>0</v>
      </c>
      <c r="J45" s="317"/>
    </row>
    <row r="46" spans="1:10" ht="3" customHeight="1">
      <c r="A46" s="318"/>
      <c r="B46" s="314"/>
      <c r="C46" s="183"/>
      <c r="D46" s="183"/>
      <c r="F46" s="298"/>
      <c r="G46" s="367"/>
      <c r="H46" s="182"/>
      <c r="I46" s="368"/>
      <c r="J46" s="317"/>
    </row>
    <row r="47" spans="1:10" ht="9" customHeight="1">
      <c r="A47" s="318"/>
      <c r="B47" s="314"/>
      <c r="C47" s="315"/>
      <c r="G47" s="345"/>
      <c r="H47" s="345"/>
      <c r="I47" s="345"/>
      <c r="J47" s="317"/>
    </row>
    <row r="48" spans="1:10" ht="15" customHeight="1">
      <c r="A48" s="318"/>
      <c r="B48" s="314"/>
      <c r="C48" s="174" t="s">
        <v>145</v>
      </c>
      <c r="D48" s="183"/>
      <c r="G48" s="740">
        <f>SUM(I34:I45)</f>
        <v>0</v>
      </c>
      <c r="H48" s="740"/>
      <c r="I48" s="740"/>
      <c r="J48" s="317"/>
    </row>
    <row r="49" spans="1:10" ht="12" customHeight="1">
      <c r="A49" s="318"/>
      <c r="B49" s="314"/>
      <c r="C49" s="183"/>
      <c r="D49" s="183"/>
      <c r="G49" s="361"/>
      <c r="H49" s="361"/>
      <c r="I49" s="369"/>
      <c r="J49" s="317"/>
    </row>
    <row r="50" spans="1:10" ht="15" customHeight="1">
      <c r="A50" s="326" t="s">
        <v>264</v>
      </c>
      <c r="B50" s="314"/>
      <c r="C50" s="739" t="s">
        <v>233</v>
      </c>
      <c r="D50" s="739"/>
      <c r="E50" s="370">
        <f>'1-Présentation'!I7</f>
        <v>2024</v>
      </c>
      <c r="G50" s="733">
        <f>+'4-BILAN'!F16</f>
        <v>0</v>
      </c>
      <c r="H50" s="733"/>
      <c r="I50" s="733"/>
      <c r="J50" s="317"/>
    </row>
    <row r="51" spans="1:10" ht="12" customHeight="1">
      <c r="A51" s="318"/>
      <c r="B51" s="314"/>
      <c r="C51" s="315"/>
      <c r="E51" s="371"/>
      <c r="G51" s="345"/>
      <c r="H51" s="345"/>
      <c r="I51" s="345"/>
      <c r="J51" s="317"/>
    </row>
    <row r="52" spans="1:10" ht="18" customHeight="1">
      <c r="A52" s="318"/>
      <c r="B52" s="314"/>
      <c r="C52" s="315"/>
      <c r="F52" s="372" t="s">
        <v>243</v>
      </c>
      <c r="G52" s="735">
        <f>G31+G48+G50</f>
        <v>0</v>
      </c>
      <c r="H52" s="735"/>
      <c r="I52" s="735"/>
      <c r="J52" s="317"/>
    </row>
    <row r="53" spans="1:10" ht="7.5" customHeight="1">
      <c r="A53" s="318"/>
      <c r="B53" s="314"/>
      <c r="C53" s="315"/>
      <c r="F53" s="373"/>
      <c r="G53" s="345"/>
      <c r="H53" s="345"/>
      <c r="I53" s="345"/>
      <c r="J53" s="317"/>
    </row>
    <row r="54" spans="1:10" ht="7.5" customHeight="1">
      <c r="A54" s="346"/>
      <c r="B54" s="349"/>
      <c r="C54" s="348"/>
      <c r="D54" s="349"/>
      <c r="E54" s="349"/>
      <c r="F54" s="374"/>
      <c r="G54" s="351"/>
      <c r="H54" s="351"/>
      <c r="I54" s="351"/>
      <c r="J54" s="352"/>
    </row>
    <row r="55" spans="1:10" ht="15" customHeight="1">
      <c r="A55" s="741" t="s">
        <v>275</v>
      </c>
      <c r="B55" s="742"/>
      <c r="C55" s="742"/>
      <c r="D55" s="742"/>
      <c r="E55" s="375" t="s">
        <v>244</v>
      </c>
      <c r="F55" s="373"/>
      <c r="G55" s="736">
        <f>G28-G52</f>
        <v>0</v>
      </c>
      <c r="H55" s="736"/>
      <c r="I55" s="736"/>
      <c r="J55" s="317"/>
    </row>
    <row r="56" spans="1:10" ht="9" customHeight="1" thickBot="1">
      <c r="A56" s="376"/>
      <c r="B56" s="377"/>
      <c r="C56" s="377"/>
      <c r="D56" s="377"/>
      <c r="E56" s="377"/>
      <c r="F56" s="378"/>
      <c r="G56" s="379"/>
      <c r="H56" s="379"/>
      <c r="I56" s="380"/>
      <c r="J56" s="381"/>
    </row>
  </sheetData>
  <sheetProtection algorithmName="SHA-512" hashValue="7XtUM+Nm43QuOVrQ2GdqWkH8dvMI4W9XE14CnjcSN1sa55/m/G893C8HWsMsQ79+1tWYztV1m1uBzDJVfqlJiQ==" saltValue="ifaVZfbViVcmZXC61GzBUg==" spinCount="100000" sheet="1" objects="1" scenarios="1" selectLockedCells="1"/>
  <mergeCells count="20">
    <mergeCell ref="G26:I26"/>
    <mergeCell ref="G24:I24"/>
    <mergeCell ref="G52:I52"/>
    <mergeCell ref="G55:I55"/>
    <mergeCell ref="A9:D9"/>
    <mergeCell ref="G28:I28"/>
    <mergeCell ref="C50:D50"/>
    <mergeCell ref="G48:I48"/>
    <mergeCell ref="G50:I50"/>
    <mergeCell ref="A55:D55"/>
    <mergeCell ref="G31:I31"/>
    <mergeCell ref="C26:D26"/>
    <mergeCell ref="G12:I12"/>
    <mergeCell ref="F9:J9"/>
    <mergeCell ref="A8:J8"/>
    <mergeCell ref="A3:J3"/>
    <mergeCell ref="A1:J1"/>
    <mergeCell ref="A2:J2"/>
    <mergeCell ref="A5:J5"/>
    <mergeCell ref="A4:J4"/>
  </mergeCells>
  <phoneticPr fontId="3" type="noConversion"/>
  <conditionalFormatting sqref="G28:I28">
    <cfRule type="cellIs" dxfId="4" priority="3" stopIfTrue="1" operator="equal">
      <formula>$G$52</formula>
    </cfRule>
  </conditionalFormatting>
  <conditionalFormatting sqref="G52:I52">
    <cfRule type="cellIs" dxfId="3" priority="2" stopIfTrue="1" operator="equal">
      <formula>$G$28</formula>
    </cfRule>
  </conditionalFormatting>
  <conditionalFormatting sqref="G55:I55">
    <cfRule type="cellIs" dxfId="2" priority="1" stopIfTrue="1" operator="notEqual">
      <formula>0</formula>
    </cfRule>
  </conditionalFormatting>
  <printOptions horizontalCentered="1" verticalCentered="1"/>
  <pageMargins left="0.47244094488188981" right="0.47244094488188981" top="0.39370078740157483" bottom="0.39370078740157483" header="0.39370078740157483" footer="0.31496062992125984"/>
  <pageSetup orientation="portrait" r:id="rId1"/>
  <headerFooter alignWithMargins="0">
    <oddFooter>&amp;CPage 7</oddFooter>
  </headerFooter>
  <cellWatches>
    <cellWatch r="G34"/>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5"/>
    <pageSetUpPr fitToPage="1"/>
  </sheetPr>
  <dimension ref="A1:W71"/>
  <sheetViews>
    <sheetView zoomScaleNormal="100" workbookViewId="0">
      <selection activeCell="S55" sqref="S55:U55"/>
    </sheetView>
  </sheetViews>
  <sheetFormatPr baseColWidth="10" defaultColWidth="9.109375" defaultRowHeight="13.2"/>
  <cols>
    <col min="1" max="1" width="0.6640625" style="227" customWidth="1"/>
    <col min="2" max="2" width="2.109375" style="227" customWidth="1"/>
    <col min="3" max="4" width="3.6640625" style="227" customWidth="1"/>
    <col min="5" max="5" width="1.6640625" style="227" customWidth="1"/>
    <col min="6" max="6" width="8.6640625" style="227" customWidth="1"/>
    <col min="7" max="7" width="2.109375" style="227" customWidth="1"/>
    <col min="8" max="9" width="6.5546875" style="227" customWidth="1"/>
    <col min="10" max="10" width="1.6640625" style="227" customWidth="1"/>
    <col min="11" max="11" width="1.33203125" style="227" customWidth="1"/>
    <col min="12" max="12" width="8.6640625" style="227" customWidth="1"/>
    <col min="13" max="13" width="1.6640625" style="227" customWidth="1"/>
    <col min="14" max="14" width="5.6640625" style="227" customWidth="1"/>
    <col min="15" max="15" width="1.6640625" style="227" customWidth="1"/>
    <col min="16" max="16" width="16.6640625" style="227" customWidth="1"/>
    <col min="17" max="17" width="2.6640625" style="227" customWidth="1"/>
    <col min="18" max="18" width="0.88671875" style="227" customWidth="1"/>
    <col min="19" max="19" width="10.6640625" style="227" customWidth="1"/>
    <col min="20" max="20" width="1.6640625" style="227" customWidth="1"/>
    <col min="21" max="21" width="5.6640625" style="227" customWidth="1"/>
    <col min="22" max="22" width="0.88671875" style="227" customWidth="1"/>
    <col min="23" max="23" width="1.6640625" style="227" customWidth="1"/>
    <col min="24" max="16384" width="9.109375" style="227"/>
  </cols>
  <sheetData>
    <row r="1" spans="1:23" ht="16.5" customHeight="1" thickBot="1">
      <c r="A1" s="748" t="s">
        <v>491</v>
      </c>
      <c r="B1" s="749"/>
      <c r="C1" s="749"/>
      <c r="D1" s="749"/>
      <c r="E1" s="749"/>
      <c r="F1" s="749"/>
      <c r="G1" s="749"/>
      <c r="H1" s="749"/>
      <c r="I1" s="749"/>
      <c r="J1" s="749"/>
      <c r="K1" s="749"/>
      <c r="L1" s="749"/>
      <c r="M1" s="749"/>
      <c r="N1" s="749"/>
      <c r="O1" s="749"/>
      <c r="P1" s="749"/>
      <c r="Q1" s="749"/>
      <c r="R1" s="749"/>
      <c r="S1" s="749"/>
      <c r="T1" s="749"/>
      <c r="U1" s="749"/>
      <c r="V1" s="749"/>
      <c r="W1" s="749"/>
    </row>
    <row r="2" spans="1:23" ht="18" customHeight="1">
      <c r="A2" s="383"/>
      <c r="B2" s="751" t="s">
        <v>293</v>
      </c>
      <c r="C2" s="751"/>
      <c r="D2" s="751"/>
      <c r="E2" s="751"/>
      <c r="F2" s="751"/>
      <c r="G2" s="384"/>
      <c r="H2" s="384"/>
      <c r="I2" s="384"/>
      <c r="J2" s="384"/>
      <c r="K2" s="384"/>
      <c r="L2" s="384"/>
      <c r="M2" s="384"/>
      <c r="N2" s="384"/>
      <c r="O2" s="384"/>
      <c r="P2" s="384"/>
      <c r="Q2" s="384"/>
      <c r="R2" s="384"/>
      <c r="S2" s="385" t="s">
        <v>246</v>
      </c>
      <c r="T2" s="750">
        <f>'1-Présentation'!I7</f>
        <v>2024</v>
      </c>
      <c r="U2" s="750"/>
      <c r="V2" s="750"/>
      <c r="W2" s="386"/>
    </row>
    <row r="3" spans="1:23" ht="21" customHeight="1">
      <c r="A3" s="387"/>
      <c r="B3" s="752">
        <f>'1-Présentation'!A4</f>
        <v>0</v>
      </c>
      <c r="C3" s="752"/>
      <c r="D3" s="752"/>
      <c r="E3" s="752"/>
      <c r="F3" s="752"/>
      <c r="G3" s="752"/>
      <c r="H3" s="752"/>
      <c r="I3" s="752"/>
      <c r="J3" s="752"/>
      <c r="K3" s="752"/>
      <c r="L3" s="752"/>
      <c r="M3" s="752"/>
      <c r="N3" s="752"/>
      <c r="O3" s="752"/>
      <c r="P3" s="752"/>
      <c r="Q3" s="752"/>
      <c r="R3" s="752"/>
      <c r="S3" s="752"/>
      <c r="T3" s="752"/>
      <c r="U3" s="752"/>
      <c r="V3" s="752"/>
      <c r="W3" s="753"/>
    </row>
    <row r="4" spans="1:23" ht="7.5" customHeight="1" thickBot="1">
      <c r="A4" s="388"/>
      <c r="B4" s="389"/>
      <c r="C4" s="390"/>
      <c r="D4" s="391"/>
      <c r="E4" s="391"/>
      <c r="F4" s="390"/>
      <c r="G4" s="390"/>
      <c r="H4" s="390"/>
      <c r="I4" s="390"/>
      <c r="J4" s="390"/>
      <c r="K4" s="390"/>
      <c r="L4" s="391"/>
      <c r="M4" s="391"/>
      <c r="N4" s="391"/>
      <c r="O4" s="391"/>
      <c r="P4" s="391"/>
      <c r="Q4" s="391"/>
      <c r="R4" s="391"/>
      <c r="S4" s="391"/>
      <c r="T4" s="391"/>
      <c r="U4" s="390"/>
      <c r="V4" s="390"/>
      <c r="W4" s="392"/>
    </row>
    <row r="5" spans="1:23" ht="9" customHeight="1" thickTop="1">
      <c r="A5" s="387"/>
      <c r="B5" s="255"/>
      <c r="D5" s="251"/>
      <c r="E5" s="251"/>
      <c r="L5" s="251"/>
      <c r="M5" s="251"/>
      <c r="N5" s="251"/>
      <c r="O5" s="251"/>
      <c r="P5" s="251"/>
      <c r="Q5" s="251"/>
      <c r="R5" s="251"/>
      <c r="S5" s="251"/>
      <c r="T5" s="251"/>
      <c r="W5" s="393"/>
    </row>
    <row r="6" spans="1:23" ht="16.5" customHeight="1">
      <c r="A6" s="387"/>
      <c r="B6" s="71" t="s">
        <v>247</v>
      </c>
      <c r="C6" s="394" t="s">
        <v>460</v>
      </c>
      <c r="D6" s="251"/>
      <c r="E6" s="251"/>
      <c r="S6" s="755">
        <f>'5-REVENUS'!H59</f>
        <v>0</v>
      </c>
      <c r="T6" s="755"/>
      <c r="U6" s="755"/>
      <c r="V6" s="755"/>
      <c r="W6" s="393"/>
    </row>
    <row r="7" spans="1:23" ht="15" customHeight="1">
      <c r="A7" s="387"/>
      <c r="C7" s="71"/>
      <c r="D7" s="251"/>
      <c r="E7" s="251"/>
      <c r="S7" s="754"/>
      <c r="T7" s="754"/>
      <c r="U7" s="754"/>
      <c r="V7" s="754"/>
      <c r="W7" s="393"/>
    </row>
    <row r="8" spans="1:23" ht="6" customHeight="1">
      <c r="A8" s="387"/>
      <c r="D8" s="251"/>
      <c r="E8" s="251"/>
      <c r="P8" s="766" t="s">
        <v>276</v>
      </c>
      <c r="Q8" s="766"/>
      <c r="W8" s="393"/>
    </row>
    <row r="9" spans="1:23" ht="12.75" customHeight="1">
      <c r="A9" s="387"/>
      <c r="C9" s="395"/>
      <c r="D9" s="251"/>
      <c r="E9" s="251"/>
      <c r="P9" s="766"/>
      <c r="Q9" s="766"/>
      <c r="S9" s="756" t="s">
        <v>277</v>
      </c>
      <c r="T9" s="757"/>
      <c r="U9" s="757"/>
      <c r="V9" s="757"/>
      <c r="W9" s="393"/>
    </row>
    <row r="10" spans="1:23" ht="6" customHeight="1">
      <c r="A10" s="387"/>
      <c r="D10" s="251"/>
      <c r="E10" s="251"/>
      <c r="P10" s="396"/>
      <c r="Q10" s="396"/>
      <c r="W10" s="393"/>
    </row>
    <row r="11" spans="1:23" ht="12.75" customHeight="1">
      <c r="A11" s="387"/>
      <c r="C11" s="395" t="s">
        <v>248</v>
      </c>
      <c r="D11" s="251"/>
      <c r="E11" s="251"/>
      <c r="P11" s="396"/>
      <c r="Q11" s="396"/>
      <c r="S11" s="756"/>
      <c r="T11" s="757"/>
      <c r="U11" s="757"/>
      <c r="V11" s="757"/>
      <c r="W11" s="393"/>
    </row>
    <row r="12" spans="1:23" ht="6" customHeight="1">
      <c r="A12" s="387"/>
      <c r="C12" s="395"/>
      <c r="D12" s="251"/>
      <c r="E12" s="251"/>
      <c r="P12" s="396"/>
      <c r="Q12" s="396"/>
      <c r="S12" s="397"/>
      <c r="T12" s="398"/>
      <c r="U12" s="398"/>
      <c r="V12" s="398"/>
      <c r="W12" s="393"/>
    </row>
    <row r="13" spans="1:23" ht="14.25" customHeight="1">
      <c r="A13" s="387"/>
      <c r="C13" s="128" t="s">
        <v>10</v>
      </c>
      <c r="D13" s="113" t="s">
        <v>260</v>
      </c>
      <c r="N13" s="399"/>
      <c r="O13" s="399"/>
      <c r="P13" s="763">
        <f>'6-DÉPENSES'!G72</f>
        <v>0</v>
      </c>
      <c r="Q13" s="763"/>
      <c r="R13" s="400"/>
      <c r="S13" s="764">
        <f>P13</f>
        <v>0</v>
      </c>
      <c r="T13" s="764"/>
      <c r="U13" s="764"/>
      <c r="V13" s="764"/>
      <c r="W13" s="393"/>
    </row>
    <row r="14" spans="1:23" ht="14.25" customHeight="1">
      <c r="A14" s="387"/>
      <c r="C14" s="128" t="s">
        <v>11</v>
      </c>
      <c r="D14" s="113" t="s">
        <v>390</v>
      </c>
      <c r="N14" s="399"/>
      <c r="O14" s="399"/>
      <c r="P14" s="759">
        <f>'5-REVENUS'!H47+'5-REVENUS'!H48+'5-REVENUS'!H50</f>
        <v>0</v>
      </c>
      <c r="Q14" s="759"/>
      <c r="R14" s="400"/>
      <c r="S14" s="758">
        <f>P14</f>
        <v>0</v>
      </c>
      <c r="T14" s="758"/>
      <c r="U14" s="758"/>
      <c r="V14" s="758"/>
      <c r="W14" s="393"/>
    </row>
    <row r="15" spans="1:23" ht="14.25" customHeight="1">
      <c r="A15" s="387"/>
      <c r="C15" s="128" t="s">
        <v>12</v>
      </c>
      <c r="D15" s="6" t="s">
        <v>494</v>
      </c>
      <c r="E15" s="7"/>
      <c r="F15" s="7"/>
      <c r="G15" s="7"/>
      <c r="H15" s="7"/>
      <c r="I15" s="7"/>
      <c r="J15" s="7"/>
      <c r="K15" s="7"/>
      <c r="L15" s="7"/>
      <c r="M15" s="7"/>
      <c r="N15" s="16"/>
      <c r="O15" s="399"/>
      <c r="P15" s="759">
        <f>'5-REVENUS'!H53</f>
        <v>0</v>
      </c>
      <c r="Q15" s="759"/>
      <c r="R15" s="400"/>
      <c r="S15" s="758">
        <f>P15</f>
        <v>0</v>
      </c>
      <c r="T15" s="758"/>
      <c r="U15" s="758"/>
      <c r="V15" s="758"/>
      <c r="W15" s="393"/>
    </row>
    <row r="16" spans="1:23" ht="14.25" customHeight="1">
      <c r="A16" s="387"/>
      <c r="C16" s="128" t="s">
        <v>13</v>
      </c>
      <c r="D16" s="113" t="s">
        <v>391</v>
      </c>
      <c r="O16" s="399"/>
      <c r="P16" s="759">
        <f>'5-REVENUS'!H45</f>
        <v>0</v>
      </c>
      <c r="Q16" s="759"/>
      <c r="R16" s="400"/>
      <c r="S16" s="758">
        <f>P16</f>
        <v>0</v>
      </c>
      <c r="T16" s="758"/>
      <c r="U16" s="758"/>
      <c r="V16" s="758"/>
      <c r="W16" s="393"/>
    </row>
    <row r="17" spans="1:23">
      <c r="A17" s="387"/>
      <c r="C17" s="128" t="s">
        <v>14</v>
      </c>
      <c r="D17" s="227" t="s">
        <v>249</v>
      </c>
      <c r="F17" s="674" t="s">
        <v>250</v>
      </c>
      <c r="G17" s="769"/>
      <c r="H17" s="769"/>
      <c r="I17" s="769"/>
      <c r="J17" s="769"/>
      <c r="K17" s="769"/>
      <c r="L17" s="769"/>
      <c r="M17" s="769"/>
      <c r="N17" s="399"/>
      <c r="O17" s="399"/>
      <c r="P17" s="765"/>
      <c r="Q17" s="765"/>
      <c r="R17" s="400"/>
      <c r="S17" s="762"/>
      <c r="T17" s="762"/>
      <c r="U17" s="762"/>
      <c r="V17" s="762"/>
      <c r="W17" s="393"/>
    </row>
    <row r="18" spans="1:23">
      <c r="A18" s="387"/>
      <c r="C18" s="394"/>
      <c r="F18" s="767"/>
      <c r="G18" s="767"/>
      <c r="H18" s="767"/>
      <c r="I18" s="767"/>
      <c r="J18" s="767"/>
      <c r="K18" s="767"/>
      <c r="L18" s="767"/>
      <c r="M18" s="767"/>
      <c r="N18" s="400"/>
      <c r="O18" s="399"/>
      <c r="P18" s="761"/>
      <c r="Q18" s="761"/>
      <c r="R18" s="400"/>
      <c r="S18" s="762"/>
      <c r="T18" s="762"/>
      <c r="U18" s="762"/>
      <c r="V18" s="762"/>
      <c r="W18" s="393"/>
    </row>
    <row r="19" spans="1:23">
      <c r="A19" s="387"/>
      <c r="C19" s="394"/>
      <c r="D19" s="251"/>
      <c r="E19" s="251"/>
      <c r="F19" s="770"/>
      <c r="G19" s="770"/>
      <c r="H19" s="770"/>
      <c r="I19" s="770"/>
      <c r="J19" s="770"/>
      <c r="K19" s="770"/>
      <c r="L19" s="770"/>
      <c r="M19" s="770"/>
      <c r="N19" s="399"/>
      <c r="O19" s="399"/>
      <c r="P19" s="761"/>
      <c r="Q19" s="761"/>
      <c r="R19" s="400"/>
      <c r="S19" s="762"/>
      <c r="T19" s="762"/>
      <c r="U19" s="762"/>
      <c r="V19" s="762"/>
      <c r="W19" s="393"/>
    </row>
    <row r="20" spans="1:23" ht="6.75" customHeight="1">
      <c r="A20" s="387"/>
      <c r="C20" s="128"/>
      <c r="D20" s="113"/>
      <c r="N20" s="399"/>
      <c r="O20" s="399"/>
      <c r="P20" s="401"/>
      <c r="Q20" s="401"/>
      <c r="R20" s="400"/>
      <c r="S20" s="402"/>
      <c r="T20" s="402"/>
      <c r="U20" s="402"/>
      <c r="V20" s="402"/>
      <c r="W20" s="393"/>
    </row>
    <row r="21" spans="1:23" ht="12.75" customHeight="1">
      <c r="A21" s="387"/>
      <c r="C21" s="395" t="s">
        <v>392</v>
      </c>
      <c r="D21" s="251"/>
      <c r="E21" s="251"/>
      <c r="P21" s="396"/>
      <c r="Q21" s="396"/>
      <c r="S21" s="756"/>
      <c r="T21" s="757"/>
      <c r="U21" s="757"/>
      <c r="V21" s="757"/>
      <c r="W21" s="393"/>
    </row>
    <row r="22" spans="1:23" ht="6" customHeight="1">
      <c r="A22" s="387"/>
      <c r="C22" s="395"/>
      <c r="D22" s="251"/>
      <c r="E22" s="251"/>
      <c r="P22" s="396"/>
      <c r="Q22" s="396"/>
      <c r="S22" s="397"/>
      <c r="T22" s="398"/>
      <c r="U22" s="398"/>
      <c r="V22" s="398"/>
      <c r="W22" s="393"/>
    </row>
    <row r="23" spans="1:23" ht="16.5" customHeight="1">
      <c r="A23" s="387"/>
      <c r="C23" s="128" t="s">
        <v>10</v>
      </c>
      <c r="D23" s="113" t="s">
        <v>400</v>
      </c>
      <c r="J23" s="403"/>
      <c r="K23" s="768"/>
      <c r="L23" s="768"/>
      <c r="M23" s="768"/>
      <c r="N23" s="768"/>
      <c r="O23" s="399"/>
      <c r="P23" s="763">
        <f>+'6-DÉPENSES'!G57+'6-DÉPENSES'!G58+'6-DÉPENSES'!G59+'6-DÉPENSES'!G60</f>
        <v>0</v>
      </c>
      <c r="Q23" s="763"/>
      <c r="R23" s="400"/>
      <c r="S23" s="764">
        <f>P23</f>
        <v>0</v>
      </c>
      <c r="T23" s="764"/>
      <c r="U23" s="764"/>
      <c r="V23" s="764"/>
      <c r="W23" s="393"/>
    </row>
    <row r="24" spans="1:23" ht="13.5" customHeight="1">
      <c r="A24" s="387"/>
      <c r="C24" s="404" t="s">
        <v>11</v>
      </c>
      <c r="D24" s="113" t="s">
        <v>401</v>
      </c>
      <c r="O24" s="399"/>
      <c r="P24" s="759">
        <f>'6-DÉPENSES'!G41+'6-DÉPENSES'!G42+'6-DÉPENSES'!G51</f>
        <v>0</v>
      </c>
      <c r="Q24" s="759"/>
      <c r="R24" s="400"/>
      <c r="S24" s="758">
        <f>P24</f>
        <v>0</v>
      </c>
      <c r="T24" s="758"/>
      <c r="U24" s="758"/>
      <c r="V24" s="758"/>
      <c r="W24" s="393"/>
    </row>
    <row r="25" spans="1:23" ht="12.75" customHeight="1">
      <c r="A25" s="387"/>
      <c r="C25" s="128" t="s">
        <v>12</v>
      </c>
      <c r="D25" s="113" t="s">
        <v>445</v>
      </c>
      <c r="O25" s="399"/>
      <c r="P25" s="771">
        <f>0.25*('5-REVENUS'!H25+'5-REVENUS'!H26+'5-REVENUS'!H27)</f>
        <v>0</v>
      </c>
      <c r="Q25" s="771"/>
      <c r="R25" s="400"/>
      <c r="S25" s="758">
        <f>P25</f>
        <v>0</v>
      </c>
      <c r="T25" s="758"/>
      <c r="U25" s="758"/>
      <c r="V25" s="758"/>
      <c r="W25" s="393"/>
    </row>
    <row r="26" spans="1:23" ht="12.75" customHeight="1">
      <c r="A26" s="387"/>
      <c r="C26" s="128" t="s">
        <v>13</v>
      </c>
      <c r="D26" s="6" t="s">
        <v>495</v>
      </c>
      <c r="E26" s="7"/>
      <c r="F26" s="7"/>
      <c r="G26" s="7"/>
      <c r="H26" s="7"/>
      <c r="I26" s="7"/>
      <c r="J26" s="7"/>
      <c r="K26" s="7"/>
      <c r="L26" s="7"/>
      <c r="M26" s="7"/>
      <c r="N26" s="7"/>
      <c r="O26" s="16"/>
      <c r="P26" s="760"/>
      <c r="Q26" s="760"/>
      <c r="R26" s="400"/>
      <c r="S26" s="762"/>
      <c r="T26" s="762"/>
      <c r="U26" s="762"/>
      <c r="V26" s="762"/>
      <c r="W26" s="393"/>
    </row>
    <row r="27" spans="1:23" ht="7.5" customHeight="1">
      <c r="A27" s="387"/>
      <c r="C27" s="128"/>
      <c r="D27" s="405"/>
      <c r="E27" s="406"/>
      <c r="F27" s="406"/>
      <c r="G27" s="406"/>
      <c r="H27" s="406"/>
      <c r="I27" s="406"/>
      <c r="J27" s="406"/>
      <c r="K27" s="406"/>
      <c r="L27" s="406"/>
      <c r="M27" s="406"/>
      <c r="N27" s="406"/>
      <c r="O27" s="399"/>
      <c r="P27" s="401"/>
      <c r="Q27" s="401"/>
      <c r="R27" s="400"/>
      <c r="S27" s="402"/>
      <c r="T27" s="402"/>
      <c r="U27" s="402"/>
      <c r="V27" s="402"/>
      <c r="W27" s="393"/>
    </row>
    <row r="28" spans="1:23" ht="18" customHeight="1">
      <c r="A28" s="387"/>
      <c r="C28" s="134" t="s">
        <v>393</v>
      </c>
      <c r="D28" s="251"/>
      <c r="E28" s="251"/>
      <c r="S28" s="784">
        <f>SUM(S13:V26)</f>
        <v>0</v>
      </c>
      <c r="T28" s="785"/>
      <c r="U28" s="785"/>
      <c r="V28" s="785"/>
      <c r="W28" s="393"/>
    </row>
    <row r="29" spans="1:23" ht="10.5" customHeight="1">
      <c r="A29" s="387"/>
      <c r="C29" s="251"/>
      <c r="D29" s="251"/>
      <c r="E29" s="251"/>
      <c r="W29" s="393"/>
    </row>
    <row r="30" spans="1:23" ht="13.8">
      <c r="A30" s="387"/>
      <c r="C30" s="394" t="s">
        <v>402</v>
      </c>
      <c r="D30" s="251"/>
      <c r="E30" s="251"/>
      <c r="Q30" s="407" t="s">
        <v>251</v>
      </c>
      <c r="R30" s="407"/>
      <c r="S30" s="779">
        <f>S6-S28</f>
        <v>0</v>
      </c>
      <c r="T30" s="779"/>
      <c r="U30" s="779"/>
      <c r="V30" s="779"/>
      <c r="W30" s="780"/>
    </row>
    <row r="31" spans="1:23" ht="9" customHeight="1">
      <c r="A31" s="387"/>
      <c r="D31" s="251"/>
      <c r="E31" s="251"/>
      <c r="S31" s="408"/>
      <c r="T31" s="408"/>
      <c r="U31" s="408"/>
      <c r="V31" s="408"/>
      <c r="W31" s="393"/>
    </row>
    <row r="32" spans="1:23">
      <c r="A32" s="387"/>
      <c r="B32" s="71" t="s">
        <v>252</v>
      </c>
      <c r="C32" s="409" t="s">
        <v>253</v>
      </c>
      <c r="D32" s="251"/>
      <c r="E32" s="251"/>
      <c r="W32" s="393"/>
    </row>
    <row r="33" spans="1:23" ht="15" customHeight="1">
      <c r="A33" s="387"/>
      <c r="C33" s="394" t="s">
        <v>403</v>
      </c>
      <c r="D33" s="251"/>
      <c r="E33" s="251"/>
      <c r="S33" s="790"/>
      <c r="T33" s="790"/>
      <c r="U33" s="790"/>
      <c r="V33" s="410"/>
      <c r="W33" s="393"/>
    </row>
    <row r="34" spans="1:23" ht="9" customHeight="1">
      <c r="A34" s="387"/>
      <c r="D34" s="251"/>
      <c r="E34" s="251"/>
      <c r="W34" s="393"/>
    </row>
    <row r="35" spans="1:23" ht="15" customHeight="1">
      <c r="A35" s="387"/>
      <c r="C35" s="411" t="s">
        <v>261</v>
      </c>
      <c r="D35" s="251"/>
      <c r="E35" s="251"/>
      <c r="S35" s="791"/>
      <c r="T35" s="791"/>
      <c r="U35" s="791"/>
      <c r="V35" s="412"/>
      <c r="W35" s="393"/>
    </row>
    <row r="36" spans="1:23" ht="9" customHeight="1">
      <c r="A36" s="387"/>
      <c r="D36" s="251"/>
      <c r="E36" s="251"/>
      <c r="W36" s="393"/>
    </row>
    <row r="37" spans="1:23" ht="13.8">
      <c r="A37" s="387"/>
      <c r="C37" s="394" t="s">
        <v>404</v>
      </c>
      <c r="D37" s="251"/>
      <c r="E37" s="251"/>
      <c r="Q37" s="407" t="s">
        <v>254</v>
      </c>
      <c r="R37" s="407"/>
      <c r="S37" s="781">
        <f>S33-S35</f>
        <v>0</v>
      </c>
      <c r="T37" s="782"/>
      <c r="U37" s="782"/>
      <c r="V37" s="782"/>
      <c r="W37" s="783"/>
    </row>
    <row r="38" spans="1:23" ht="10.5" customHeight="1">
      <c r="A38" s="387"/>
      <c r="D38" s="251"/>
      <c r="E38" s="251"/>
      <c r="S38" s="408"/>
      <c r="T38" s="408"/>
      <c r="U38" s="408"/>
      <c r="V38" s="408"/>
      <c r="W38" s="393"/>
    </row>
    <row r="39" spans="1:23" ht="15.6">
      <c r="A39" s="387"/>
      <c r="C39" s="71" t="s">
        <v>406</v>
      </c>
      <c r="D39" s="251"/>
      <c r="E39" s="251"/>
      <c r="Q39" s="407" t="s">
        <v>407</v>
      </c>
      <c r="R39" s="413"/>
      <c r="S39" s="787">
        <f>S30+S37</f>
        <v>0</v>
      </c>
      <c r="T39" s="788"/>
      <c r="U39" s="788"/>
      <c r="V39" s="788"/>
      <c r="W39" s="789"/>
    </row>
    <row r="40" spans="1:23" ht="10.5" customHeight="1">
      <c r="A40" s="387"/>
      <c r="D40" s="251"/>
      <c r="E40" s="251"/>
      <c r="W40" s="393"/>
    </row>
    <row r="41" spans="1:23" ht="15.6">
      <c r="A41" s="387"/>
      <c r="B41" s="71" t="s">
        <v>299</v>
      </c>
      <c r="C41" s="409" t="s">
        <v>399</v>
      </c>
      <c r="D41" s="251"/>
      <c r="E41" s="251"/>
      <c r="Q41" s="413" t="s">
        <v>405</v>
      </c>
      <c r="R41" s="407"/>
      <c r="S41" s="773"/>
      <c r="T41" s="773"/>
      <c r="U41" s="773"/>
      <c r="V41" s="773"/>
      <c r="W41" s="774"/>
    </row>
    <row r="42" spans="1:23" ht="10.5" customHeight="1">
      <c r="A42" s="388"/>
      <c r="B42" s="246"/>
      <c r="C42" s="246"/>
      <c r="D42" s="414"/>
      <c r="E42" s="414"/>
      <c r="F42" s="246"/>
      <c r="G42" s="246"/>
      <c r="H42" s="246"/>
      <c r="I42" s="246"/>
      <c r="J42" s="246"/>
      <c r="K42" s="246"/>
      <c r="L42" s="246"/>
      <c r="M42" s="246"/>
      <c r="N42" s="246"/>
      <c r="O42" s="246"/>
      <c r="P42" s="246"/>
      <c r="Q42" s="246"/>
      <c r="R42" s="246"/>
      <c r="S42" s="246"/>
      <c r="T42" s="246"/>
      <c r="U42" s="246"/>
      <c r="V42" s="246"/>
      <c r="W42" s="415"/>
    </row>
    <row r="43" spans="1:23" ht="7.5" customHeight="1">
      <c r="A43" s="387"/>
      <c r="D43" s="251"/>
      <c r="E43" s="251"/>
      <c r="W43" s="393"/>
    </row>
    <row r="44" spans="1:23" ht="18" customHeight="1">
      <c r="A44" s="776" t="s">
        <v>255</v>
      </c>
      <c r="B44" s="777"/>
      <c r="C44" s="777"/>
      <c r="D44" s="777"/>
      <c r="E44" s="777"/>
      <c r="F44" s="777"/>
      <c r="G44" s="777"/>
      <c r="H44" s="777"/>
      <c r="I44" s="777"/>
      <c r="J44" s="777"/>
      <c r="K44" s="777"/>
      <c r="L44" s="777"/>
      <c r="M44" s="777"/>
      <c r="N44" s="777"/>
      <c r="O44" s="777"/>
      <c r="P44" s="777"/>
      <c r="Q44" s="777"/>
      <c r="R44" s="777"/>
      <c r="S44" s="777"/>
      <c r="T44" s="777"/>
      <c r="U44" s="777"/>
      <c r="V44" s="777"/>
      <c r="W44" s="778"/>
    </row>
    <row r="45" spans="1:23" ht="21" customHeight="1">
      <c r="A45" s="387"/>
      <c r="D45" s="251"/>
      <c r="E45" s="251"/>
      <c r="M45" s="772" t="s">
        <v>166</v>
      </c>
      <c r="N45" s="772"/>
      <c r="O45" s="267"/>
      <c r="P45" s="122" t="s">
        <v>262</v>
      </c>
      <c r="W45" s="393"/>
    </row>
    <row r="46" spans="1:23" ht="15" customHeight="1">
      <c r="A46" s="387"/>
      <c r="C46" s="113" t="s">
        <v>408</v>
      </c>
      <c r="D46" s="251"/>
      <c r="E46" s="251"/>
      <c r="M46" s="786">
        <v>0.09</v>
      </c>
      <c r="N46" s="786"/>
      <c r="O46" s="416" t="s">
        <v>256</v>
      </c>
      <c r="P46" s="417">
        <f>S39</f>
        <v>0</v>
      </c>
      <c r="Q46" s="128" t="s">
        <v>257</v>
      </c>
      <c r="R46" s="128"/>
      <c r="S46" s="775">
        <f>M46*P46</f>
        <v>0</v>
      </c>
      <c r="T46" s="775"/>
      <c r="U46" s="775"/>
      <c r="V46" s="775"/>
      <c r="W46" s="393"/>
    </row>
    <row r="47" spans="1:23" ht="6.75" customHeight="1">
      <c r="A47" s="387"/>
      <c r="D47" s="251"/>
      <c r="E47" s="251"/>
      <c r="S47" s="408"/>
      <c r="T47" s="408"/>
      <c r="U47" s="408"/>
      <c r="V47" s="408"/>
      <c r="W47" s="393"/>
    </row>
    <row r="48" spans="1:23" ht="21" customHeight="1">
      <c r="A48" s="387"/>
      <c r="D48" s="251"/>
      <c r="E48" s="251"/>
      <c r="M48" s="772" t="s">
        <v>166</v>
      </c>
      <c r="N48" s="772"/>
      <c r="O48" s="267"/>
      <c r="P48" s="122" t="s">
        <v>409</v>
      </c>
      <c r="W48" s="393"/>
    </row>
    <row r="49" spans="1:23" ht="15" customHeight="1">
      <c r="A49" s="387"/>
      <c r="C49" s="113" t="s">
        <v>410</v>
      </c>
      <c r="D49" s="251"/>
      <c r="E49" s="251"/>
      <c r="M49" s="792">
        <v>0.09</v>
      </c>
      <c r="N49" s="792"/>
      <c r="O49" s="416" t="s">
        <v>256</v>
      </c>
      <c r="P49" s="417">
        <f>S41</f>
        <v>0</v>
      </c>
      <c r="Q49" s="128" t="s">
        <v>257</v>
      </c>
      <c r="R49" s="128"/>
      <c r="S49" s="775">
        <f>M49*P49</f>
        <v>0</v>
      </c>
      <c r="T49" s="775"/>
      <c r="U49" s="775"/>
      <c r="V49" s="775"/>
      <c r="W49" s="393"/>
    </row>
    <row r="50" spans="1:23" ht="11.25" customHeight="1">
      <c r="A50" s="387"/>
      <c r="C50" s="113"/>
      <c r="D50" s="251"/>
      <c r="E50" s="251"/>
      <c r="M50" s="418"/>
      <c r="N50" s="418"/>
      <c r="O50" s="416"/>
      <c r="P50" s="419"/>
      <c r="Q50" s="128"/>
      <c r="R50" s="128"/>
      <c r="S50" s="420"/>
      <c r="T50" s="420"/>
      <c r="U50" s="420"/>
      <c r="V50" s="420"/>
      <c r="W50" s="393"/>
    </row>
    <row r="51" spans="1:23" ht="14.25" customHeight="1">
      <c r="A51" s="387"/>
      <c r="C51" s="113" t="s">
        <v>466</v>
      </c>
      <c r="D51" s="251"/>
      <c r="E51" s="251"/>
      <c r="M51" s="418"/>
      <c r="N51" s="418"/>
      <c r="O51" s="416"/>
      <c r="P51" s="419"/>
      <c r="Q51" s="128"/>
      <c r="R51" s="128"/>
      <c r="S51" s="810">
        <f>+'4-BILAN'!H57</f>
        <v>0</v>
      </c>
      <c r="T51" s="810"/>
      <c r="U51" s="810"/>
      <c r="V51" s="810"/>
      <c r="W51" s="393"/>
    </row>
    <row r="52" spans="1:23" ht="9" customHeight="1">
      <c r="A52" s="387"/>
      <c r="C52" s="113"/>
      <c r="D52" s="251"/>
      <c r="E52" s="251"/>
      <c r="M52" s="418"/>
      <c r="N52" s="418"/>
      <c r="O52" s="416"/>
      <c r="P52" s="419"/>
      <c r="Q52" s="128"/>
      <c r="R52" s="128"/>
      <c r="S52" s="420"/>
      <c r="T52" s="420"/>
      <c r="U52" s="420"/>
      <c r="V52" s="420"/>
      <c r="W52" s="393"/>
    </row>
    <row r="53" spans="1:23" ht="12.75" customHeight="1">
      <c r="A53" s="387"/>
      <c r="C53" s="113" t="s">
        <v>465</v>
      </c>
      <c r="D53" s="251"/>
      <c r="E53" s="251"/>
      <c r="M53" s="418"/>
      <c r="N53" s="418"/>
      <c r="O53" s="416"/>
      <c r="P53" s="419"/>
      <c r="Q53" s="128"/>
      <c r="R53" s="128"/>
      <c r="S53" s="810">
        <f>+'4-BILAN'!H21</f>
        <v>0</v>
      </c>
      <c r="T53" s="810"/>
      <c r="U53" s="810"/>
      <c r="V53" s="810"/>
      <c r="W53" s="393"/>
    </row>
    <row r="54" spans="1:23" ht="10.5" customHeight="1">
      <c r="A54" s="387"/>
      <c r="D54" s="251"/>
      <c r="E54" s="251"/>
      <c r="W54" s="393"/>
    </row>
    <row r="55" spans="1:23">
      <c r="A55" s="387"/>
      <c r="C55" s="409" t="s">
        <v>258</v>
      </c>
      <c r="D55" s="251"/>
      <c r="E55" s="251"/>
      <c r="S55" s="811"/>
      <c r="T55" s="811"/>
      <c r="U55" s="811"/>
      <c r="V55" s="412"/>
      <c r="W55" s="393"/>
    </row>
    <row r="56" spans="1:23" ht="10.5" customHeight="1">
      <c r="A56" s="387"/>
      <c r="D56" s="251"/>
      <c r="E56" s="251"/>
      <c r="W56" s="393"/>
    </row>
    <row r="57" spans="1:23" ht="13.8">
      <c r="A57" s="387"/>
      <c r="C57" s="315" t="s">
        <v>469</v>
      </c>
      <c r="D57" s="251"/>
      <c r="E57" s="251"/>
      <c r="H57" s="71">
        <f>'1-Présentation'!I7</f>
        <v>2024</v>
      </c>
      <c r="I57" s="421" t="s">
        <v>470</v>
      </c>
      <c r="S57" s="805">
        <f>IF((S46+S49+S51-S53-S55)&gt;=0,(S46+S49+S51-S53-S55),0)</f>
        <v>0</v>
      </c>
      <c r="T57" s="806"/>
      <c r="U57" s="806"/>
      <c r="V57" s="807"/>
      <c r="W57" s="393"/>
    </row>
    <row r="58" spans="1:23" ht="10.5" customHeight="1">
      <c r="A58" s="387"/>
      <c r="C58" s="315"/>
      <c r="D58" s="251"/>
      <c r="E58" s="251"/>
      <c r="S58" s="422"/>
      <c r="W58" s="393"/>
    </row>
    <row r="59" spans="1:23" ht="13.8">
      <c r="A59" s="387"/>
      <c r="C59" s="315" t="s">
        <v>471</v>
      </c>
      <c r="D59" s="251"/>
      <c r="E59" s="251"/>
      <c r="H59" s="71">
        <f>'1-Présentation'!I7</f>
        <v>2024</v>
      </c>
      <c r="I59" s="421" t="s">
        <v>470</v>
      </c>
      <c r="S59" s="805">
        <f>IF((S46+S49+S51-S53-S55)&lt;0,-(S46+S49+S51-S53-S55),0)</f>
        <v>0</v>
      </c>
      <c r="T59" s="808"/>
      <c r="U59" s="808"/>
      <c r="V59" s="809"/>
      <c r="W59" s="393"/>
    </row>
    <row r="60" spans="1:23" ht="9" customHeight="1">
      <c r="A60" s="387"/>
      <c r="C60" s="315"/>
      <c r="D60" s="251"/>
      <c r="E60" s="251"/>
      <c r="S60" s="422"/>
      <c r="W60" s="393"/>
    </row>
    <row r="61" spans="1:23" ht="9" customHeight="1">
      <c r="A61" s="387"/>
      <c r="C61" s="423"/>
      <c r="D61" s="424"/>
      <c r="E61" s="424"/>
      <c r="F61" s="425"/>
      <c r="G61" s="425"/>
      <c r="H61" s="425"/>
      <c r="I61" s="425"/>
      <c r="J61" s="425"/>
      <c r="K61" s="425"/>
      <c r="L61" s="425"/>
      <c r="M61" s="425"/>
      <c r="N61" s="425"/>
      <c r="O61" s="425"/>
      <c r="P61" s="425"/>
      <c r="Q61" s="425"/>
      <c r="R61" s="425"/>
      <c r="S61" s="426"/>
      <c r="T61" s="425"/>
      <c r="U61" s="427"/>
      <c r="W61" s="393"/>
    </row>
    <row r="62" spans="1:23" ht="13.8">
      <c r="A62" s="387"/>
      <c r="C62" s="428" t="s">
        <v>472</v>
      </c>
      <c r="D62" s="251"/>
      <c r="E62" s="251"/>
      <c r="I62" s="429">
        <f>IF(T2&gt;0,T2+1,0)</f>
        <v>2025</v>
      </c>
      <c r="Q62" s="797">
        <f>S57</f>
        <v>0</v>
      </c>
      <c r="R62" s="797"/>
      <c r="S62" s="797"/>
      <c r="T62" s="797"/>
      <c r="U62" s="798"/>
      <c r="W62" s="393"/>
    </row>
    <row r="63" spans="1:23" ht="13.8">
      <c r="A63" s="387"/>
      <c r="C63" s="430" t="s">
        <v>473</v>
      </c>
      <c r="D63" s="251"/>
      <c r="E63" s="251"/>
      <c r="H63" s="71">
        <f>IF(T2&gt;0,T2+1,0)</f>
        <v>2025</v>
      </c>
      <c r="Q63" s="799"/>
      <c r="R63" s="799"/>
      <c r="S63" s="799"/>
      <c r="T63" s="799"/>
      <c r="U63" s="800"/>
      <c r="W63" s="393"/>
    </row>
    <row r="64" spans="1:23" ht="9" customHeight="1">
      <c r="A64" s="387"/>
      <c r="C64" s="431"/>
      <c r="D64" s="251"/>
      <c r="E64" s="251"/>
      <c r="S64" s="422"/>
      <c r="U64" s="432"/>
      <c r="W64" s="393"/>
    </row>
    <row r="65" spans="1:23" ht="19.2">
      <c r="A65" s="387"/>
      <c r="C65" s="428" t="s">
        <v>475</v>
      </c>
      <c r="D65" s="433"/>
      <c r="E65" s="433"/>
      <c r="F65" s="434"/>
      <c r="G65" s="434"/>
      <c r="H65" s="429">
        <f>IF(T2&gt;0,T2+1,0)</f>
        <v>2025</v>
      </c>
      <c r="Q65" s="801">
        <f>IF((Q62-Q63)&gt;=0,(Q62-Q63),0)</f>
        <v>0</v>
      </c>
      <c r="R65" s="801"/>
      <c r="S65" s="801"/>
      <c r="T65" s="801"/>
      <c r="U65" s="802"/>
      <c r="W65" s="393"/>
    </row>
    <row r="66" spans="1:23" ht="6" customHeight="1">
      <c r="A66" s="387"/>
      <c r="C66" s="430"/>
      <c r="D66" s="251"/>
      <c r="E66" s="251"/>
      <c r="S66" s="422"/>
      <c r="U66" s="432"/>
      <c r="W66" s="393"/>
    </row>
    <row r="67" spans="1:23" ht="20.25" customHeight="1">
      <c r="A67" s="387"/>
      <c r="C67" s="435" t="s">
        <v>474</v>
      </c>
      <c r="D67" s="436"/>
      <c r="E67" s="436"/>
      <c r="F67" s="437"/>
      <c r="G67" s="437"/>
      <c r="H67" s="438">
        <f>IF(T2&gt;0,T2+1,0)</f>
        <v>2025</v>
      </c>
      <c r="Q67" s="803">
        <f>IF((Q62-Q63)&lt;0,-(Q62-Q63),0)</f>
        <v>0</v>
      </c>
      <c r="R67" s="803"/>
      <c r="S67" s="803"/>
      <c r="T67" s="803"/>
      <c r="U67" s="804"/>
      <c r="W67" s="393"/>
    </row>
    <row r="68" spans="1:23" ht="9" customHeight="1">
      <c r="A68" s="387"/>
      <c r="C68" s="439"/>
      <c r="D68" s="414"/>
      <c r="E68" s="414"/>
      <c r="F68" s="246"/>
      <c r="G68" s="246"/>
      <c r="H68" s="246"/>
      <c r="I68" s="246"/>
      <c r="J68" s="246"/>
      <c r="K68" s="246"/>
      <c r="L68" s="246"/>
      <c r="M68" s="246"/>
      <c r="N68" s="246"/>
      <c r="O68" s="246"/>
      <c r="P68" s="246"/>
      <c r="Q68" s="246"/>
      <c r="R68" s="246"/>
      <c r="S68" s="440"/>
      <c r="T68" s="246"/>
      <c r="U68" s="441"/>
      <c r="W68" s="393"/>
    </row>
    <row r="69" spans="1:23" ht="9" customHeight="1" thickBot="1">
      <c r="A69" s="442"/>
      <c r="B69" s="264"/>
      <c r="C69" s="264"/>
      <c r="D69" s="443"/>
      <c r="E69" s="443"/>
      <c r="F69" s="264"/>
      <c r="G69" s="264"/>
      <c r="H69" s="264"/>
      <c r="I69" s="264"/>
      <c r="J69" s="264"/>
      <c r="K69" s="264"/>
      <c r="L69" s="264"/>
      <c r="M69" s="264"/>
      <c r="N69" s="264"/>
      <c r="O69" s="264"/>
      <c r="P69" s="264"/>
      <c r="Q69" s="264"/>
      <c r="R69" s="264"/>
      <c r="S69" s="264"/>
      <c r="T69" s="264"/>
      <c r="U69" s="264"/>
      <c r="V69" s="264"/>
      <c r="W69" s="444"/>
    </row>
    <row r="70" spans="1:23" ht="9" customHeight="1">
      <c r="A70" s="384"/>
      <c r="B70" s="384"/>
      <c r="C70" s="384"/>
      <c r="D70" s="445"/>
      <c r="E70" s="445"/>
      <c r="F70" s="384"/>
      <c r="G70" s="384"/>
      <c r="H70" s="384"/>
      <c r="I70" s="384"/>
      <c r="J70" s="384"/>
      <c r="K70" s="384"/>
      <c r="L70" s="384"/>
      <c r="M70" s="384"/>
      <c r="N70" s="384"/>
      <c r="O70" s="384"/>
      <c r="P70" s="384"/>
      <c r="Q70" s="384"/>
      <c r="R70" s="384"/>
      <c r="S70" s="384"/>
      <c r="T70" s="384"/>
      <c r="U70" s="384"/>
      <c r="V70" s="384"/>
      <c r="W70" s="384"/>
    </row>
    <row r="71" spans="1:23" ht="25.5" customHeight="1">
      <c r="A71" s="793" t="s">
        <v>263</v>
      </c>
      <c r="B71" s="793"/>
      <c r="C71" s="793"/>
      <c r="D71" s="793"/>
      <c r="E71" s="796"/>
      <c r="F71" s="796"/>
      <c r="G71" s="796"/>
      <c r="H71" s="796"/>
      <c r="I71" s="796"/>
      <c r="J71" s="796"/>
      <c r="K71" s="796"/>
      <c r="L71" s="796"/>
      <c r="M71" s="796"/>
      <c r="N71" s="796"/>
      <c r="O71" s="796"/>
      <c r="P71" s="385" t="s">
        <v>259</v>
      </c>
      <c r="Q71" s="794"/>
      <c r="R71" s="795"/>
      <c r="S71" s="795"/>
      <c r="T71" s="795"/>
      <c r="U71" s="795"/>
      <c r="V71" s="795"/>
    </row>
  </sheetData>
  <sheetProtection algorithmName="SHA-512" hashValue="8lMs58r7I7WRj8C4Q/SZrNQM3pImgIKl+yQLFS4F/N8oz5aXk8DXMMzHfuAXs3eiYZ1xgy1WH3ym6pP0TAreCw==" saltValue="6mlHq7RObCh7fO29/TAT/w==" spinCount="100000" sheet="1" objects="1" scenarios="1" selectLockedCells="1"/>
  <mergeCells count="62">
    <mergeCell ref="M49:N49"/>
    <mergeCell ref="A71:D71"/>
    <mergeCell ref="Q71:V71"/>
    <mergeCell ref="E71:O71"/>
    <mergeCell ref="Q62:U62"/>
    <mergeCell ref="Q63:U63"/>
    <mergeCell ref="Q65:U65"/>
    <mergeCell ref="Q67:U67"/>
    <mergeCell ref="S49:V49"/>
    <mergeCell ref="S57:V57"/>
    <mergeCell ref="S59:V59"/>
    <mergeCell ref="S53:V53"/>
    <mergeCell ref="S51:V51"/>
    <mergeCell ref="S55:U55"/>
    <mergeCell ref="M48:N48"/>
    <mergeCell ref="P23:Q23"/>
    <mergeCell ref="S41:W41"/>
    <mergeCell ref="S19:V19"/>
    <mergeCell ref="S21:V21"/>
    <mergeCell ref="S46:V46"/>
    <mergeCell ref="M45:N45"/>
    <mergeCell ref="A44:W44"/>
    <mergeCell ref="P24:Q24"/>
    <mergeCell ref="S30:W30"/>
    <mergeCell ref="S37:W37"/>
    <mergeCell ref="S28:V28"/>
    <mergeCell ref="M46:N46"/>
    <mergeCell ref="S39:W39"/>
    <mergeCell ref="S33:U33"/>
    <mergeCell ref="S35:U35"/>
    <mergeCell ref="F18:M18"/>
    <mergeCell ref="S26:V26"/>
    <mergeCell ref="S16:V16"/>
    <mergeCell ref="P18:Q18"/>
    <mergeCell ref="K23:N23"/>
    <mergeCell ref="S23:V23"/>
    <mergeCell ref="F17:M17"/>
    <mergeCell ref="F19:M19"/>
    <mergeCell ref="P25:Q25"/>
    <mergeCell ref="S25:V25"/>
    <mergeCell ref="S9:V9"/>
    <mergeCell ref="S24:V24"/>
    <mergeCell ref="P16:Q16"/>
    <mergeCell ref="S11:V11"/>
    <mergeCell ref="P26:Q26"/>
    <mergeCell ref="P19:Q19"/>
    <mergeCell ref="S18:V18"/>
    <mergeCell ref="P13:Q13"/>
    <mergeCell ref="S13:V13"/>
    <mergeCell ref="P14:Q14"/>
    <mergeCell ref="S14:V14"/>
    <mergeCell ref="P17:Q17"/>
    <mergeCell ref="S17:V17"/>
    <mergeCell ref="P8:Q9"/>
    <mergeCell ref="P15:Q15"/>
    <mergeCell ref="S15:V15"/>
    <mergeCell ref="A1:W1"/>
    <mergeCell ref="T2:V2"/>
    <mergeCell ref="B2:F2"/>
    <mergeCell ref="B3:W3"/>
    <mergeCell ref="S7:V7"/>
    <mergeCell ref="S6:V6"/>
  </mergeCells>
  <phoneticPr fontId="3" type="noConversion"/>
  <printOptions horizontalCentered="1" verticalCentered="1"/>
  <pageMargins left="0.51181102362204722" right="0.51181102362204722" top="0.59055118110236227" bottom="0.27559055118110237" header="0.39370078740157483" footer="0.19685039370078741"/>
  <pageSetup scale="83" orientation="portrait" r:id="rId1"/>
  <headerFooter alignWithMargins="0">
    <oddHeader>&amp;L&amp;"Arial,Gras"ARCHEVÊCHÉ DE MONTRÉAL&amp;9
&amp;"Arial,Normal"
&amp;C&amp;"Arial,Gras"&amp;12CONTRIBUTION DIOCÉSAINE&amp;14
&amp;R&amp;"Arial,Gras"&amp;8SOMMAIRE
DES REVENUS
COTISABLES</oddHeader>
    <oddFooter>&amp;CPage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T51"/>
  <sheetViews>
    <sheetView zoomScaleNormal="100" workbookViewId="0">
      <selection activeCell="S21" sqref="S21:T21"/>
    </sheetView>
  </sheetViews>
  <sheetFormatPr baseColWidth="10" defaultColWidth="9.109375" defaultRowHeight="13.8"/>
  <cols>
    <col min="1" max="3" width="2.6640625" style="446" customWidth="1"/>
    <col min="4" max="4" width="10.6640625" style="446" customWidth="1"/>
    <col min="5" max="6" width="3" style="446" customWidth="1"/>
    <col min="7" max="9" width="2.6640625" style="446" customWidth="1"/>
    <col min="10" max="10" width="9.109375" style="446" customWidth="1"/>
    <col min="11" max="11" width="5.6640625" style="446" customWidth="1"/>
    <col min="12" max="12" width="3" style="446" customWidth="1"/>
    <col min="13" max="13" width="9.109375" style="446" customWidth="1"/>
    <col min="14" max="14" width="4.109375" style="446" customWidth="1"/>
    <col min="15" max="15" width="5.88671875" style="446" customWidth="1"/>
    <col min="16" max="16" width="6.109375" style="446" customWidth="1"/>
    <col min="17" max="17" width="2.109375" style="446" customWidth="1"/>
    <col min="18" max="18" width="1.33203125" style="446" customWidth="1"/>
    <col min="19" max="19" width="11.109375" style="446" customWidth="1"/>
    <col min="20" max="20" width="11" style="446" customWidth="1"/>
    <col min="21" max="16384" width="9.109375" style="446"/>
  </cols>
  <sheetData>
    <row r="1" spans="1:20" ht="14.4" thickBot="1">
      <c r="A1" s="836"/>
      <c r="B1" s="836"/>
      <c r="C1" s="836"/>
      <c r="D1" s="836"/>
      <c r="E1" s="836"/>
      <c r="F1" s="836"/>
      <c r="G1" s="836"/>
      <c r="H1" s="836"/>
      <c r="I1" s="836"/>
      <c r="J1" s="836"/>
      <c r="K1" s="836"/>
      <c r="L1" s="836"/>
      <c r="M1" s="836"/>
      <c r="N1" s="836"/>
      <c r="O1" s="836"/>
      <c r="P1" s="836"/>
      <c r="Q1" s="836"/>
      <c r="R1" s="836"/>
      <c r="S1" s="836"/>
      <c r="T1" s="836"/>
    </row>
    <row r="2" spans="1:20">
      <c r="A2" s="447"/>
      <c r="B2" s="448"/>
      <c r="C2" s="448"/>
      <c r="D2" s="448"/>
      <c r="E2" s="448"/>
      <c r="F2" s="448"/>
      <c r="G2" s="448"/>
      <c r="H2" s="448"/>
      <c r="I2" s="448"/>
      <c r="J2" s="448"/>
      <c r="K2" s="448"/>
      <c r="L2" s="448"/>
      <c r="M2" s="448"/>
      <c r="N2" s="448"/>
      <c r="O2" s="448"/>
      <c r="P2" s="448"/>
      <c r="Q2" s="448"/>
      <c r="R2" s="448"/>
      <c r="S2" s="448"/>
      <c r="T2" s="449"/>
    </row>
    <row r="3" spans="1:20">
      <c r="A3" s="833" t="s">
        <v>327</v>
      </c>
      <c r="B3" s="834"/>
      <c r="C3" s="834"/>
      <c r="D3" s="834"/>
      <c r="E3" s="834"/>
      <c r="F3" s="834"/>
      <c r="G3" s="834"/>
      <c r="H3" s="834"/>
      <c r="I3" s="834"/>
      <c r="J3" s="834"/>
      <c r="K3" s="834"/>
      <c r="L3" s="834"/>
      <c r="M3" s="834"/>
      <c r="N3" s="834"/>
      <c r="O3" s="834"/>
      <c r="P3" s="834"/>
      <c r="Q3" s="834"/>
      <c r="R3" s="834"/>
      <c r="S3" s="834"/>
      <c r="T3" s="835"/>
    </row>
    <row r="4" spans="1:20" ht="7.5" customHeight="1">
      <c r="A4" s="450"/>
      <c r="T4" s="451"/>
    </row>
    <row r="5" spans="1:20" ht="12" customHeight="1">
      <c r="A5" s="844" t="s">
        <v>492</v>
      </c>
      <c r="B5" s="845"/>
      <c r="C5" s="845"/>
      <c r="D5" s="845"/>
      <c r="E5" s="845"/>
      <c r="F5" s="845"/>
      <c r="G5" s="845"/>
      <c r="H5" s="845"/>
      <c r="I5" s="845"/>
      <c r="J5" s="845"/>
      <c r="K5" s="845"/>
      <c r="L5" s="845"/>
      <c r="M5" s="845"/>
      <c r="N5" s="845"/>
      <c r="O5" s="845"/>
      <c r="P5" s="845"/>
      <c r="Q5" s="845"/>
      <c r="R5" s="845"/>
      <c r="S5" s="845"/>
      <c r="T5" s="846"/>
    </row>
    <row r="6" spans="1:20" ht="15" customHeight="1">
      <c r="A6" s="847" t="s">
        <v>326</v>
      </c>
      <c r="B6" s="826"/>
      <c r="C6" s="826"/>
      <c r="D6" s="826"/>
      <c r="E6" s="826"/>
      <c r="F6" s="826"/>
      <c r="G6" s="826"/>
      <c r="H6" s="826"/>
      <c r="S6" s="452" t="s">
        <v>325</v>
      </c>
      <c r="T6" s="483">
        <f>'1-Présentation'!I7</f>
        <v>2024</v>
      </c>
    </row>
    <row r="7" spans="1:20" ht="18" customHeight="1" thickBot="1">
      <c r="A7" s="848">
        <f>'1-Présentation'!A4:L4</f>
        <v>0</v>
      </c>
      <c r="B7" s="849"/>
      <c r="C7" s="849"/>
      <c r="D7" s="849"/>
      <c r="E7" s="849"/>
      <c r="F7" s="849"/>
      <c r="G7" s="849"/>
      <c r="H7" s="849"/>
      <c r="I7" s="849"/>
      <c r="J7" s="849"/>
      <c r="K7" s="849"/>
      <c r="L7" s="849"/>
      <c r="M7" s="849"/>
      <c r="N7" s="849"/>
      <c r="O7" s="849"/>
      <c r="P7" s="849"/>
      <c r="Q7" s="849"/>
      <c r="R7" s="849"/>
      <c r="S7" s="849"/>
      <c r="T7" s="850"/>
    </row>
    <row r="8" spans="1:20" ht="12" customHeight="1" thickTop="1">
      <c r="A8" s="450"/>
      <c r="T8" s="451"/>
    </row>
    <row r="9" spans="1:20">
      <c r="A9" s="453" t="s">
        <v>10</v>
      </c>
      <c r="B9" s="446" t="s">
        <v>324</v>
      </c>
      <c r="S9" s="454"/>
      <c r="T9" s="451"/>
    </row>
    <row r="10" spans="1:20" ht="9" customHeight="1">
      <c r="A10" s="450"/>
      <c r="K10" s="455"/>
      <c r="L10" s="456" t="s">
        <v>310</v>
      </c>
      <c r="T10" s="451"/>
    </row>
    <row r="11" spans="1:20">
      <c r="A11" s="450"/>
      <c r="B11" s="446" t="s">
        <v>309</v>
      </c>
      <c r="C11" s="446" t="s">
        <v>323</v>
      </c>
      <c r="L11" s="457"/>
      <c r="T11" s="451"/>
    </row>
    <row r="12" spans="1:20" ht="3" customHeight="1">
      <c r="A12" s="450"/>
      <c r="L12" s="458"/>
      <c r="T12" s="451"/>
    </row>
    <row r="13" spans="1:20">
      <c r="A13" s="450"/>
      <c r="B13" s="446" t="s">
        <v>307</v>
      </c>
      <c r="C13" s="446" t="s">
        <v>322</v>
      </c>
      <c r="L13" s="457"/>
      <c r="T13" s="451"/>
    </row>
    <row r="14" spans="1:20" ht="12" customHeight="1">
      <c r="A14" s="450"/>
      <c r="T14" s="451"/>
    </row>
    <row r="15" spans="1:20" ht="15" customHeight="1">
      <c r="A15" s="459" t="s">
        <v>11</v>
      </c>
      <c r="B15" s="446" t="s">
        <v>321</v>
      </c>
      <c r="C15" s="460"/>
      <c r="D15" s="460"/>
      <c r="E15" s="460"/>
      <c r="F15" s="460"/>
      <c r="G15" s="460"/>
      <c r="H15" s="460"/>
      <c r="I15" s="460"/>
      <c r="J15" s="460"/>
      <c r="K15" s="461"/>
      <c r="L15" s="461"/>
      <c r="M15" s="461"/>
      <c r="N15" s="461"/>
      <c r="O15" s="461"/>
      <c r="P15" s="461"/>
      <c r="Q15" s="461"/>
      <c r="R15" s="461"/>
      <c r="S15" s="461"/>
      <c r="T15" s="451"/>
    </row>
    <row r="16" spans="1:20" ht="6" customHeight="1">
      <c r="A16" s="459"/>
      <c r="C16" s="460"/>
      <c r="D16" s="460"/>
      <c r="E16" s="460"/>
      <c r="F16" s="460"/>
      <c r="G16" s="460"/>
      <c r="H16" s="460"/>
      <c r="I16" s="460"/>
      <c r="J16" s="460"/>
      <c r="K16" s="461"/>
      <c r="L16" s="461"/>
      <c r="M16" s="461"/>
      <c r="N16" s="461"/>
      <c r="O16" s="461"/>
      <c r="P16" s="461"/>
      <c r="Q16" s="461"/>
      <c r="R16" s="461"/>
      <c r="S16" s="461"/>
      <c r="T16" s="451"/>
    </row>
    <row r="17" spans="1:20">
      <c r="A17" s="462"/>
      <c r="B17" s="463" t="s">
        <v>309</v>
      </c>
      <c r="C17" s="463" t="s">
        <v>320</v>
      </c>
      <c r="D17" s="460"/>
      <c r="E17" s="460"/>
      <c r="F17" s="460"/>
      <c r="G17" s="460"/>
      <c r="H17" s="460"/>
      <c r="I17" s="460"/>
      <c r="J17" s="460"/>
      <c r="K17" s="819"/>
      <c r="L17" s="819"/>
      <c r="M17" s="819"/>
      <c r="N17" s="819"/>
      <c r="O17" s="819"/>
      <c r="P17" s="464"/>
      <c r="Q17" s="461"/>
      <c r="R17" s="461"/>
      <c r="S17" s="461"/>
      <c r="T17" s="451"/>
    </row>
    <row r="18" spans="1:20" ht="4.5" customHeight="1">
      <c r="A18" s="462"/>
      <c r="B18" s="463"/>
      <c r="C18" s="463"/>
      <c r="D18" s="460"/>
      <c r="E18" s="460"/>
      <c r="F18" s="460"/>
      <c r="G18" s="460"/>
      <c r="H18" s="460"/>
      <c r="I18" s="460"/>
      <c r="J18" s="460"/>
      <c r="K18" s="461"/>
      <c r="L18" s="461"/>
      <c r="M18" s="461"/>
      <c r="N18" s="461"/>
      <c r="O18" s="461"/>
      <c r="P18" s="461"/>
      <c r="Q18" s="461"/>
      <c r="R18" s="461"/>
      <c r="S18" s="461"/>
      <c r="T18" s="451"/>
    </row>
    <row r="19" spans="1:20">
      <c r="A19" s="462"/>
      <c r="B19" s="463" t="s">
        <v>307</v>
      </c>
      <c r="C19" s="463" t="s">
        <v>319</v>
      </c>
      <c r="D19" s="460"/>
      <c r="E19" s="460"/>
      <c r="F19" s="460"/>
      <c r="G19" s="460"/>
      <c r="H19" s="460"/>
      <c r="I19" s="460"/>
      <c r="J19" s="460"/>
      <c r="K19" s="831"/>
      <c r="L19" s="831"/>
      <c r="M19" s="831"/>
      <c r="N19" s="831"/>
      <c r="O19" s="831"/>
      <c r="P19" s="831"/>
      <c r="Q19" s="831"/>
      <c r="R19" s="831"/>
      <c r="S19" s="831"/>
      <c r="T19" s="832"/>
    </row>
    <row r="20" spans="1:20" ht="12" customHeight="1">
      <c r="A20" s="450"/>
      <c r="T20" s="451"/>
    </row>
    <row r="21" spans="1:20">
      <c r="A21" s="450"/>
      <c r="B21" s="446" t="s">
        <v>301</v>
      </c>
      <c r="E21" s="830">
        <f>T6</f>
        <v>2024</v>
      </c>
      <c r="F21" s="830"/>
      <c r="G21" s="446" t="s">
        <v>318</v>
      </c>
      <c r="S21" s="817"/>
      <c r="T21" s="818"/>
    </row>
    <row r="22" spans="1:20" ht="6" customHeight="1">
      <c r="A22" s="450"/>
      <c r="T22" s="451"/>
    </row>
    <row r="23" spans="1:20">
      <c r="A23" s="450"/>
      <c r="B23" s="465" t="s">
        <v>317</v>
      </c>
      <c r="S23" s="817"/>
      <c r="T23" s="818"/>
    </row>
    <row r="24" spans="1:20" ht="6" customHeight="1">
      <c r="A24" s="450"/>
      <c r="B24" s="465"/>
      <c r="S24" s="466"/>
      <c r="T24" s="467"/>
    </row>
    <row r="25" spans="1:20" ht="18" customHeight="1" thickBot="1">
      <c r="A25" s="450"/>
      <c r="B25" s="465"/>
      <c r="N25" s="468" t="s">
        <v>316</v>
      </c>
      <c r="S25" s="841">
        <f>S21+S23</f>
        <v>0</v>
      </c>
      <c r="T25" s="842"/>
    </row>
    <row r="26" spans="1:20" ht="12" customHeight="1" thickTop="1">
      <c r="A26" s="450"/>
      <c r="T26" s="451"/>
    </row>
    <row r="27" spans="1:20" ht="28.5" customHeight="1">
      <c r="A27" s="459" t="s">
        <v>12</v>
      </c>
      <c r="B27" s="813" t="s">
        <v>315</v>
      </c>
      <c r="C27" s="813"/>
      <c r="D27" s="813"/>
      <c r="E27" s="813"/>
      <c r="F27" s="813"/>
      <c r="G27" s="813"/>
      <c r="H27" s="813"/>
      <c r="I27" s="813"/>
      <c r="J27" s="813"/>
      <c r="K27" s="813"/>
      <c r="L27" s="813"/>
      <c r="M27" s="813"/>
      <c r="N27" s="813"/>
      <c r="O27" s="813"/>
      <c r="P27" s="813"/>
      <c r="Q27" s="813"/>
      <c r="R27" s="813"/>
      <c r="S27" s="469" t="s">
        <v>314</v>
      </c>
      <c r="T27" s="470" t="s">
        <v>313</v>
      </c>
    </row>
    <row r="28" spans="1:20">
      <c r="A28" s="450"/>
      <c r="B28" s="471" t="s">
        <v>312</v>
      </c>
      <c r="S28" s="472"/>
      <c r="T28" s="473" t="s">
        <v>256</v>
      </c>
    </row>
    <row r="29" spans="1:20" ht="12" customHeight="1">
      <c r="A29" s="450"/>
      <c r="T29" s="451"/>
    </row>
    <row r="30" spans="1:20" ht="28.5" customHeight="1">
      <c r="A30" s="459" t="s">
        <v>13</v>
      </c>
      <c r="B30" s="474" t="s">
        <v>247</v>
      </c>
      <c r="C30" s="813" t="s">
        <v>311</v>
      </c>
      <c r="D30" s="813"/>
      <c r="E30" s="813"/>
      <c r="F30" s="813"/>
      <c r="G30" s="813"/>
      <c r="H30" s="813"/>
      <c r="I30" s="813"/>
      <c r="J30" s="813"/>
      <c r="K30" s="813"/>
      <c r="L30" s="813"/>
      <c r="M30" s="813"/>
      <c r="N30" s="813"/>
      <c r="O30" s="813"/>
      <c r="P30" s="813"/>
      <c r="Q30" s="813"/>
      <c r="R30" s="813"/>
      <c r="S30" s="813"/>
      <c r="T30" s="814"/>
    </row>
    <row r="31" spans="1:20" ht="9" customHeight="1">
      <c r="A31" s="450"/>
      <c r="L31" s="456" t="s">
        <v>310</v>
      </c>
      <c r="T31" s="451"/>
    </row>
    <row r="32" spans="1:20">
      <c r="A32" s="450"/>
      <c r="C32" s="446" t="s">
        <v>309</v>
      </c>
      <c r="D32" s="446" t="s">
        <v>308</v>
      </c>
      <c r="L32" s="457"/>
      <c r="T32" s="451"/>
    </row>
    <row r="33" spans="1:20" ht="3" customHeight="1">
      <c r="A33" s="450"/>
      <c r="L33" s="458"/>
      <c r="T33" s="451"/>
    </row>
    <row r="34" spans="1:20">
      <c r="A34" s="450"/>
      <c r="C34" s="446" t="s">
        <v>307</v>
      </c>
      <c r="D34" s="446" t="s">
        <v>306</v>
      </c>
      <c r="L34" s="457"/>
      <c r="M34" s="454" t="s">
        <v>305</v>
      </c>
      <c r="P34" s="827"/>
      <c r="Q34" s="827"/>
      <c r="R34" s="827"/>
      <c r="T34" s="451"/>
    </row>
    <row r="35" spans="1:20" ht="12" customHeight="1">
      <c r="A35" s="450"/>
      <c r="T35" s="451"/>
    </row>
    <row r="36" spans="1:20">
      <c r="A36" s="450"/>
      <c r="B36" s="475" t="s">
        <v>252</v>
      </c>
      <c r="C36" s="446" t="s">
        <v>304</v>
      </c>
      <c r="K36" s="476">
        <f>T6</f>
        <v>2024</v>
      </c>
      <c r="L36" s="446" t="s">
        <v>303</v>
      </c>
      <c r="T36" s="451"/>
    </row>
    <row r="37" spans="1:20" ht="4.5" customHeight="1">
      <c r="A37" s="450"/>
      <c r="B37" s="475"/>
      <c r="K37" s="477"/>
      <c r="T37" s="451"/>
    </row>
    <row r="38" spans="1:20" ht="18" customHeight="1" thickBot="1">
      <c r="A38" s="450"/>
      <c r="D38" s="463" t="s">
        <v>302</v>
      </c>
      <c r="E38" s="452"/>
      <c r="F38" s="452"/>
      <c r="G38" s="452"/>
      <c r="H38" s="452"/>
      <c r="I38" s="820"/>
      <c r="J38" s="820"/>
      <c r="K38" s="477" t="s">
        <v>256</v>
      </c>
      <c r="L38" s="843">
        <v>15</v>
      </c>
      <c r="M38" s="843"/>
      <c r="N38" s="475" t="s">
        <v>257</v>
      </c>
      <c r="O38" s="821">
        <f>I38*L38</f>
        <v>0</v>
      </c>
      <c r="P38" s="822"/>
      <c r="Q38" s="822"/>
      <c r="R38" s="823"/>
      <c r="S38" s="828"/>
      <c r="T38" s="829"/>
    </row>
    <row r="39" spans="1:20" ht="9" customHeight="1" thickTop="1">
      <c r="A39" s="450"/>
      <c r="M39" s="475"/>
      <c r="N39" s="475"/>
      <c r="O39" s="475"/>
      <c r="P39" s="475"/>
      <c r="Q39" s="475"/>
      <c r="R39" s="475"/>
      <c r="S39" s="824"/>
      <c r="T39" s="825"/>
    </row>
    <row r="40" spans="1:20">
      <c r="A40" s="450"/>
      <c r="C40" s="826" t="s">
        <v>301</v>
      </c>
      <c r="D40" s="826"/>
      <c r="E40" s="826"/>
      <c r="F40" s="830">
        <f>T6</f>
        <v>2024</v>
      </c>
      <c r="G40" s="830"/>
      <c r="H40" s="446" t="s">
        <v>300</v>
      </c>
      <c r="S40" s="817"/>
      <c r="T40" s="818"/>
    </row>
    <row r="41" spans="1:20" ht="6" customHeight="1">
      <c r="A41" s="450"/>
      <c r="C41" s="463"/>
      <c r="D41" s="463"/>
      <c r="E41" s="463"/>
      <c r="F41" s="477"/>
      <c r="G41" s="477"/>
      <c r="S41" s="466"/>
      <c r="T41" s="451"/>
    </row>
    <row r="42" spans="1:20" ht="12" customHeight="1">
      <c r="A42" s="450"/>
      <c r="T42" s="451"/>
    </row>
    <row r="43" spans="1:20">
      <c r="A43" s="450"/>
      <c r="B43" s="475" t="s">
        <v>299</v>
      </c>
      <c r="C43" s="475" t="s">
        <v>298</v>
      </c>
      <c r="G43" s="830">
        <f>T6</f>
        <v>2024</v>
      </c>
      <c r="H43" s="830"/>
      <c r="I43" s="446" t="s">
        <v>297</v>
      </c>
      <c r="T43" s="451"/>
    </row>
    <row r="44" spans="1:20">
      <c r="A44" s="450"/>
      <c r="C44" s="478" t="s">
        <v>296</v>
      </c>
      <c r="T44" s="451"/>
    </row>
    <row r="45" spans="1:20" ht="6" customHeight="1">
      <c r="A45" s="450"/>
      <c r="C45" s="454"/>
      <c r="T45" s="451"/>
    </row>
    <row r="46" spans="1:20">
      <c r="A46" s="450"/>
      <c r="C46" s="815"/>
      <c r="D46" s="815"/>
      <c r="E46" s="815"/>
      <c r="F46" s="815"/>
      <c r="G46" s="815"/>
      <c r="H46" s="815"/>
      <c r="I46" s="815"/>
      <c r="J46" s="815"/>
      <c r="K46" s="815"/>
      <c r="L46" s="815"/>
      <c r="M46" s="815"/>
      <c r="N46" s="815"/>
      <c r="O46" s="815"/>
      <c r="P46" s="815"/>
      <c r="Q46" s="815"/>
      <c r="R46" s="815"/>
      <c r="S46" s="815"/>
      <c r="T46" s="816"/>
    </row>
    <row r="47" spans="1:20" ht="18" customHeight="1">
      <c r="A47" s="450"/>
      <c r="C47" s="852"/>
      <c r="D47" s="852"/>
      <c r="E47" s="852"/>
      <c r="F47" s="852"/>
      <c r="G47" s="852"/>
      <c r="H47" s="852"/>
      <c r="I47" s="852"/>
      <c r="J47" s="852"/>
      <c r="K47" s="852"/>
      <c r="L47" s="852"/>
      <c r="M47" s="852"/>
      <c r="N47" s="852"/>
      <c r="O47" s="852"/>
      <c r="P47" s="852"/>
      <c r="Q47" s="852"/>
      <c r="R47" s="852"/>
      <c r="S47" s="852"/>
      <c r="T47" s="853"/>
    </row>
    <row r="48" spans="1:20" ht="15" customHeight="1">
      <c r="A48" s="450"/>
      <c r="T48" s="451"/>
    </row>
    <row r="49" spans="1:20" ht="18" customHeight="1">
      <c r="A49" s="479"/>
      <c r="B49" s="812" t="s">
        <v>259</v>
      </c>
      <c r="C49" s="812"/>
      <c r="D49" s="851"/>
      <c r="E49" s="851"/>
      <c r="F49" s="851"/>
      <c r="G49" s="851"/>
      <c r="H49" s="851"/>
      <c r="I49" s="851"/>
      <c r="J49" s="480"/>
      <c r="K49" s="481"/>
      <c r="L49" s="481"/>
      <c r="M49" s="482" t="s">
        <v>294</v>
      </c>
      <c r="N49" s="854"/>
      <c r="O49" s="854"/>
      <c r="P49" s="854"/>
      <c r="Q49" s="854"/>
      <c r="R49" s="854"/>
      <c r="S49" s="854"/>
      <c r="T49" s="855"/>
    </row>
    <row r="50" spans="1:20" ht="12" customHeight="1">
      <c r="A50" s="450"/>
      <c r="T50" s="451"/>
    </row>
    <row r="51" spans="1:20" ht="59.25" customHeight="1" thickBot="1">
      <c r="A51" s="839" t="s">
        <v>295</v>
      </c>
      <c r="B51" s="840"/>
      <c r="C51" s="837" t="s">
        <v>493</v>
      </c>
      <c r="D51" s="837"/>
      <c r="E51" s="837"/>
      <c r="F51" s="837"/>
      <c r="G51" s="837"/>
      <c r="H51" s="837"/>
      <c r="I51" s="837"/>
      <c r="J51" s="837"/>
      <c r="K51" s="837"/>
      <c r="L51" s="837"/>
      <c r="M51" s="837"/>
      <c r="N51" s="837"/>
      <c r="O51" s="837"/>
      <c r="P51" s="837"/>
      <c r="Q51" s="837"/>
      <c r="R51" s="837"/>
      <c r="S51" s="837"/>
      <c r="T51" s="838"/>
    </row>
  </sheetData>
  <sheetProtection algorithmName="SHA-512" hashValue="CvhivLbvALusUJxoIwjLtXBDqP51fdEQX6qVQMyWkzWMNu+5wFwnD1Y9786+EIvNhi64CBe4JbxMsXlEsoeXdg==" saltValue="eHicX5QlDMwBPgY6IudOyA==" spinCount="100000" sheet="1" objects="1" scenarios="1" selectLockedCells="1"/>
  <mergeCells count="30">
    <mergeCell ref="A3:T3"/>
    <mergeCell ref="A1:T1"/>
    <mergeCell ref="C51:T51"/>
    <mergeCell ref="A51:B51"/>
    <mergeCell ref="F40:G40"/>
    <mergeCell ref="G43:H43"/>
    <mergeCell ref="S25:T25"/>
    <mergeCell ref="S23:T23"/>
    <mergeCell ref="B27:R27"/>
    <mergeCell ref="L38:M38"/>
    <mergeCell ref="A5:T5"/>
    <mergeCell ref="A6:H6"/>
    <mergeCell ref="A7:T7"/>
    <mergeCell ref="D49:I49"/>
    <mergeCell ref="C47:T47"/>
    <mergeCell ref="N49:T49"/>
    <mergeCell ref="B49:C49"/>
    <mergeCell ref="C30:T30"/>
    <mergeCell ref="C46:T46"/>
    <mergeCell ref="S40:T40"/>
    <mergeCell ref="K17:O17"/>
    <mergeCell ref="S21:T21"/>
    <mergeCell ref="I38:J38"/>
    <mergeCell ref="O38:R38"/>
    <mergeCell ref="S39:T39"/>
    <mergeCell ref="C40:E40"/>
    <mergeCell ref="P34:R34"/>
    <mergeCell ref="S38:T38"/>
    <mergeCell ref="E21:F21"/>
    <mergeCell ref="K19:T19"/>
  </mergeCells>
  <printOptions horizontalCentered="1"/>
  <pageMargins left="0.59055118110236227" right="0.11811023622047245" top="0.47244094488188981" bottom="0.39370078740157483" header="0.31496062992125984" footer="0.31496062992125984"/>
  <pageSetup scale="97" orientation="portrait" r:id="rId1"/>
  <headerFooter alignWithMargins="0">
    <oddFooter>&amp;LDSAF&amp;CPage 9&amp;R&amp;8&amp;X&amp;D</oddFooter>
  </headerFooter>
  <ignoredErrors>
    <ignoredError sqref="T6" unlockedFormula="1"/>
  </ignoredErrors>
</worksheet>
</file>

<file path=docMetadata/LabelInfo.xml><?xml version="1.0" encoding="utf-8"?>
<clbl:labelList xmlns:clbl="http://schemas.microsoft.com/office/2020/mipLabelMetadata">
  <clbl:label id="{fe5fe498-7a7f-424d-9e6a-7535666b315f}" enabled="0" method="" siteId="{fe5fe498-7a7f-424d-9e6a-7535666b315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1-Présentation</vt:lpstr>
      <vt:lpstr> 2-Équipe</vt:lpstr>
      <vt:lpstr>3-Infos</vt:lpstr>
      <vt:lpstr>4-BILAN</vt:lpstr>
      <vt:lpstr>5-REVENUS</vt:lpstr>
      <vt:lpstr>6-DÉPENSES</vt:lpstr>
      <vt:lpstr>7-Vérif. R - D</vt:lpstr>
      <vt:lpstr>8-Contribution Diocésaine</vt:lpstr>
      <vt:lpstr>9-Rapport des messes à célèbrer</vt:lpstr>
      <vt:lpstr>10-Suivi dons dédiés</vt:lpstr>
      <vt:lpstr>12-Configuration informatique</vt:lpstr>
      <vt:lpstr>' 2-Équipe'!Zone_d_impression</vt:lpstr>
      <vt:lpstr>'1-Présentation'!Zone_d_impression</vt:lpstr>
      <vt:lpstr>'3-Infos'!Zone_d_impression</vt:lpstr>
      <vt:lpstr>'4-BILAN'!Zone_d_impression</vt:lpstr>
      <vt:lpstr>'5-REVENUS'!Zone_d_impression</vt:lpstr>
      <vt:lpstr>'6-DÉPENSES'!Zone_d_impression</vt:lpstr>
      <vt:lpstr>'7-Vérif. R - D'!Zone_d_impression</vt:lpstr>
      <vt:lpstr>'8-Contribution Diocésaine'!Zone_d_impression</vt:lpstr>
      <vt:lpstr>'9-Rapport des messes à célèbrer'!Zone_d_impression</vt:lpstr>
    </vt:vector>
  </TitlesOfParts>
  <Company>AdeM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dc:creator>
  <cp:lastModifiedBy>Caroline Tanguay</cp:lastModifiedBy>
  <cp:lastPrinted>2021-02-02T20:12:22Z</cp:lastPrinted>
  <dcterms:created xsi:type="dcterms:W3CDTF">2007-01-22T18:13:17Z</dcterms:created>
  <dcterms:modified xsi:type="dcterms:W3CDTF">2025-02-03T14:23:27Z</dcterms:modified>
</cp:coreProperties>
</file>